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1.0.1\admin\40_総務部共有\007_インボイス制度\10_インボイス対応当社指定請求書\02_インボイス対応指定請求書フォーマット\00_指定請求書フォーマット\"/>
    </mc:Choice>
  </mc:AlternateContent>
  <xr:revisionPtr revIDLastSave="0" documentId="13_ncr:1_{E8A9F45D-5401-4DCF-B8E8-2BAD0ADB83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Ｆ" sheetId="2" r:id="rId1"/>
    <sheet name="請求書Ｆ (2)" sheetId="3" state="hidden" r:id="rId2"/>
  </sheets>
  <externalReferences>
    <externalReference r:id="rId3"/>
  </externalReferences>
  <definedNames>
    <definedName name="_xlnm.Print_Area" localSheetId="0">請求書Ｆ!$B$1:$K$48</definedName>
    <definedName name="_xlnm.Print_Area" localSheetId="1">'請求書Ｆ (2)'!$B$1:$K$48</definedName>
    <definedName name="あ">#REF!</definedName>
    <definedName name="ファクシミリ番号">#REF!</definedName>
    <definedName name="価格表1">#REF!</definedName>
    <definedName name="価格表2">#REF!</definedName>
    <definedName name="価格表21">#REF!</definedName>
    <definedName name="価格表22">#REF!</definedName>
    <definedName name="会社住所１">#REF!</definedName>
    <definedName name="会社住所２">#REF!</definedName>
    <definedName name="会社名">#REF!</definedName>
    <definedName name="見積書作成日">#REF!</definedName>
    <definedName name="見積書有効期限日">#REF!</definedName>
    <definedName name="見積条件１">#REF!</definedName>
    <definedName name="見積条件２">#REF!</definedName>
    <definedName name="見積条件３">#REF!</definedName>
    <definedName name="合計">#REF!</definedName>
    <definedName name="取引条件">#REF!</definedName>
    <definedName name="受注Ｃｄ">#REF!</definedName>
    <definedName name="消費税率">#REF!</definedName>
    <definedName name="数量">#REF!</definedName>
    <definedName name="請求書ＮＯ">#REF!</definedName>
    <definedName name="相手先名">#REF!</definedName>
    <definedName name="単価">#REF!</definedName>
    <definedName name="注文ＣＤ">#REF!</definedName>
    <definedName name="電話番号">#REF!</definedName>
    <definedName name="年度初日">#REF!</definedName>
    <definedName name="備品2">[1]本体価格表a!$B$9:$M$18</definedName>
    <definedName name="部名">#REF!</definedName>
    <definedName name="本体価格2a">#REF!</definedName>
    <definedName name="郵便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J19" i="2"/>
  <c r="J43" i="2" s="1"/>
  <c r="J17" i="2"/>
  <c r="E12" i="2"/>
  <c r="D12" i="2" s="1"/>
  <c r="F18" i="2"/>
  <c r="H18" i="2"/>
  <c r="H42" i="2" s="1"/>
  <c r="J16" i="2"/>
  <c r="J15" i="2"/>
  <c r="J14" i="2"/>
  <c r="G18" i="2"/>
  <c r="C18" i="2"/>
  <c r="C42" i="2" s="1"/>
  <c r="I18" i="2"/>
  <c r="K19" i="2"/>
  <c r="K43" i="2" s="1"/>
  <c r="E8" i="2"/>
  <c r="E32" i="2" s="1"/>
  <c r="J25" i="2"/>
  <c r="I25" i="2"/>
  <c r="H19" i="2" l="1"/>
  <c r="J12" i="2"/>
  <c r="E17" i="2"/>
  <c r="E16" i="2"/>
  <c r="E15" i="2"/>
  <c r="E14" i="2"/>
  <c r="E13" i="2"/>
  <c r="F40" i="2"/>
  <c r="G66" i="3"/>
  <c r="H62" i="3"/>
  <c r="I47" i="3"/>
  <c r="I46" i="3"/>
  <c r="I69" i="3" s="1"/>
  <c r="I70" i="3" s="1"/>
  <c r="E45" i="3"/>
  <c r="E68" i="3" s="1"/>
  <c r="C45" i="3"/>
  <c r="C68" i="3" s="1"/>
  <c r="E44" i="3"/>
  <c r="E67" i="3" s="1"/>
  <c r="C44" i="3"/>
  <c r="C67" i="3" s="1"/>
  <c r="I43" i="3"/>
  <c r="I66" i="3" s="1"/>
  <c r="G43" i="3"/>
  <c r="C43" i="3"/>
  <c r="C66" i="3" s="1"/>
  <c r="K42" i="3"/>
  <c r="K65" i="3" s="1"/>
  <c r="K41" i="3"/>
  <c r="K64" i="3" s="1"/>
  <c r="I41" i="3"/>
  <c r="I64" i="3" s="1"/>
  <c r="H41" i="3"/>
  <c r="H64" i="3" s="1"/>
  <c r="G41" i="3"/>
  <c r="G64" i="3" s="1"/>
  <c r="F41" i="3"/>
  <c r="F64" i="3" s="1"/>
  <c r="C41" i="3"/>
  <c r="C64" i="3" s="1"/>
  <c r="B41" i="3"/>
  <c r="B64" i="3" s="1"/>
  <c r="K40" i="3"/>
  <c r="I40" i="3"/>
  <c r="H40" i="3"/>
  <c r="G40" i="3"/>
  <c r="F40" i="3"/>
  <c r="C40" i="3"/>
  <c r="B40" i="3"/>
  <c r="K39" i="3"/>
  <c r="K63" i="3" s="1"/>
  <c r="I39" i="3"/>
  <c r="I63" i="3" s="1"/>
  <c r="H39" i="3"/>
  <c r="H63" i="3" s="1"/>
  <c r="G39" i="3"/>
  <c r="G63" i="3" s="1"/>
  <c r="F39" i="3"/>
  <c r="F63" i="3" s="1"/>
  <c r="C39" i="3"/>
  <c r="C63" i="3" s="1"/>
  <c r="B39" i="3"/>
  <c r="B63" i="3" s="1"/>
  <c r="K38" i="3"/>
  <c r="K62" i="3" s="1"/>
  <c r="I38" i="3"/>
  <c r="I62" i="3" s="1"/>
  <c r="H38" i="3"/>
  <c r="G38" i="3"/>
  <c r="G62" i="3" s="1"/>
  <c r="F38" i="3"/>
  <c r="F62" i="3" s="1"/>
  <c r="E38" i="3"/>
  <c r="E62" i="3" s="1"/>
  <c r="C38" i="3"/>
  <c r="C62" i="3" s="1"/>
  <c r="B38" i="3"/>
  <c r="B62" i="3" s="1"/>
  <c r="K37" i="3"/>
  <c r="K61" i="3" s="1"/>
  <c r="I37" i="3"/>
  <c r="I61" i="3" s="1"/>
  <c r="H37" i="3"/>
  <c r="H61" i="3" s="1"/>
  <c r="G37" i="3"/>
  <c r="G61" i="3" s="1"/>
  <c r="F37" i="3"/>
  <c r="F61" i="3" s="1"/>
  <c r="C37" i="3"/>
  <c r="C61" i="3" s="1"/>
  <c r="B37" i="3"/>
  <c r="B61" i="3" s="1"/>
  <c r="K36" i="3"/>
  <c r="K60" i="3" s="1"/>
  <c r="I36" i="3"/>
  <c r="I60" i="3" s="1"/>
  <c r="H36" i="3"/>
  <c r="H60" i="3" s="1"/>
  <c r="G36" i="3"/>
  <c r="G60" i="3" s="1"/>
  <c r="F36" i="3"/>
  <c r="F60" i="3" s="1"/>
  <c r="C36" i="3"/>
  <c r="C60" i="3" s="1"/>
  <c r="B36" i="3"/>
  <c r="B60" i="3" s="1"/>
  <c r="C33" i="3"/>
  <c r="C57" i="3" s="1"/>
  <c r="J32" i="3"/>
  <c r="C32" i="3"/>
  <c r="C56" i="3" s="1"/>
  <c r="J31" i="3"/>
  <c r="J55" i="3" s="1"/>
  <c r="C31" i="3"/>
  <c r="C55" i="3" s="1"/>
  <c r="J30" i="3"/>
  <c r="J54" i="3" s="1"/>
  <c r="J29" i="3"/>
  <c r="J53" i="3" s="1"/>
  <c r="J27" i="3"/>
  <c r="J51" i="3" s="1"/>
  <c r="K26" i="3"/>
  <c r="K50" i="3" s="1"/>
  <c r="I26" i="3"/>
  <c r="I50" i="3" s="1"/>
  <c r="K25" i="3"/>
  <c r="I23" i="3"/>
  <c r="H20" i="3"/>
  <c r="H44" i="3" s="1"/>
  <c r="H67" i="3" s="1"/>
  <c r="I18" i="3"/>
  <c r="I42" i="3" s="1"/>
  <c r="I65" i="3" s="1"/>
  <c r="H18" i="3"/>
  <c r="H42" i="3" s="1"/>
  <c r="H65" i="3" s="1"/>
  <c r="G18" i="3"/>
  <c r="G42" i="3" s="1"/>
  <c r="G65" i="3" s="1"/>
  <c r="F18" i="3"/>
  <c r="F42" i="3" s="1"/>
  <c r="F65" i="3" s="1"/>
  <c r="C18" i="3"/>
  <c r="E18" i="3" s="1"/>
  <c r="E42" i="3" s="1"/>
  <c r="E65" i="3" s="1"/>
  <c r="J17" i="3"/>
  <c r="J41" i="3" s="1"/>
  <c r="J64" i="3" s="1"/>
  <c r="E17" i="3"/>
  <c r="E41" i="3" s="1"/>
  <c r="E64" i="3" s="1"/>
  <c r="D17" i="3"/>
  <c r="D41" i="3" s="1"/>
  <c r="D64" i="3" s="1"/>
  <c r="J16" i="3"/>
  <c r="J40" i="3" s="1"/>
  <c r="E16" i="3"/>
  <c r="E40" i="3" s="1"/>
  <c r="D16" i="3"/>
  <c r="D40" i="3" s="1"/>
  <c r="J15" i="3"/>
  <c r="J39" i="3" s="1"/>
  <c r="J63" i="3" s="1"/>
  <c r="E15" i="3"/>
  <c r="E39" i="3" s="1"/>
  <c r="E63" i="3" s="1"/>
  <c r="D15" i="3"/>
  <c r="D39" i="3" s="1"/>
  <c r="D63" i="3" s="1"/>
  <c r="J14" i="3"/>
  <c r="J38" i="3" s="1"/>
  <c r="J62" i="3" s="1"/>
  <c r="E14" i="3"/>
  <c r="D14" i="3"/>
  <c r="D38" i="3" s="1"/>
  <c r="D62" i="3" s="1"/>
  <c r="J13" i="3"/>
  <c r="J37" i="3" s="1"/>
  <c r="J61" i="3" s="1"/>
  <c r="E13" i="3"/>
  <c r="E37" i="3" s="1"/>
  <c r="E61" i="3" s="1"/>
  <c r="D13" i="3"/>
  <c r="D37" i="3" s="1"/>
  <c r="D61" i="3" s="1"/>
  <c r="E12" i="3"/>
  <c r="E18" i="2" l="1"/>
  <c r="D18" i="2" s="1"/>
  <c r="J13" i="2"/>
  <c r="J18" i="2" s="1"/>
  <c r="D12" i="3"/>
  <c r="D36" i="3" s="1"/>
  <c r="D60" i="3" s="1"/>
  <c r="E36" i="3"/>
  <c r="E60" i="3" s="1"/>
  <c r="J12" i="3"/>
  <c r="J36" i="3" s="1"/>
  <c r="J60" i="3" s="1"/>
  <c r="J18" i="3"/>
  <c r="J42" i="3" s="1"/>
  <c r="J65" i="3" s="1"/>
  <c r="H43" i="3"/>
  <c r="H66" i="3" s="1"/>
  <c r="D18" i="3"/>
  <c r="D42" i="3" s="1"/>
  <c r="D65" i="3" s="1"/>
  <c r="N18" i="3"/>
  <c r="C42" i="3"/>
  <c r="J27" i="2"/>
  <c r="M18" i="3" l="1"/>
  <c r="O42" i="3"/>
  <c r="M42" i="3"/>
  <c r="C65" i="3"/>
  <c r="N42" i="3"/>
  <c r="O18" i="3"/>
  <c r="J40" i="2" l="1"/>
  <c r="E41" i="2"/>
  <c r="D41" i="2"/>
  <c r="E40" i="2"/>
  <c r="D16" i="2"/>
  <c r="D40" i="2" s="1"/>
  <c r="K41" i="2"/>
  <c r="I41" i="2"/>
  <c r="H41" i="2"/>
  <c r="G41" i="2"/>
  <c r="F41" i="2"/>
  <c r="C41" i="2"/>
  <c r="B41" i="2"/>
  <c r="B40" i="2"/>
  <c r="C40" i="2"/>
  <c r="G40" i="2"/>
  <c r="H40" i="2"/>
  <c r="I40" i="2"/>
  <c r="K40" i="2"/>
  <c r="K25" i="2" l="1"/>
  <c r="J32" i="2" l="1"/>
  <c r="J41" i="2"/>
  <c r="G66" i="2" l="1"/>
  <c r="G43" i="2"/>
  <c r="I43" i="2" l="1"/>
  <c r="I66" i="2" s="1"/>
  <c r="F36" i="2"/>
  <c r="F60" i="2" s="1"/>
  <c r="C45" i="2"/>
  <c r="C68" i="2" s="1"/>
  <c r="E45" i="2"/>
  <c r="E68" i="2" s="1"/>
  <c r="E44" i="2"/>
  <c r="E67" i="2" s="1"/>
  <c r="C44" i="2"/>
  <c r="C67" i="2" s="1"/>
  <c r="C43" i="2"/>
  <c r="C66" i="2" s="1"/>
  <c r="J31" i="2"/>
  <c r="J55" i="2" s="1"/>
  <c r="J30" i="2"/>
  <c r="J54" i="2" s="1"/>
  <c r="J29" i="2"/>
  <c r="J53" i="2" s="1"/>
  <c r="J51" i="2"/>
  <c r="K26" i="2"/>
  <c r="K50" i="2" s="1"/>
  <c r="I46" i="2"/>
  <c r="I47" i="2" s="1"/>
  <c r="K42" i="2"/>
  <c r="K65" i="2" s="1"/>
  <c r="K64" i="2"/>
  <c r="K39" i="2"/>
  <c r="K63" i="2" s="1"/>
  <c r="K38" i="2"/>
  <c r="K62" i="2" s="1"/>
  <c r="K37" i="2"/>
  <c r="K61" i="2" s="1"/>
  <c r="K36" i="2"/>
  <c r="K60" i="2" s="1"/>
  <c r="I64" i="2"/>
  <c r="H64" i="2"/>
  <c r="G64" i="2"/>
  <c r="F64" i="2"/>
  <c r="I39" i="2"/>
  <c r="I63" i="2" s="1"/>
  <c r="H39" i="2"/>
  <c r="H63" i="2" s="1"/>
  <c r="G39" i="2"/>
  <c r="G63" i="2" s="1"/>
  <c r="F39" i="2"/>
  <c r="F63" i="2" s="1"/>
  <c r="I38" i="2"/>
  <c r="I62" i="2" s="1"/>
  <c r="H38" i="2"/>
  <c r="H62" i="2" s="1"/>
  <c r="G38" i="2"/>
  <c r="G62" i="2" s="1"/>
  <c r="F38" i="2"/>
  <c r="F62" i="2" s="1"/>
  <c r="I37" i="2"/>
  <c r="I61" i="2" s="1"/>
  <c r="H37" i="2"/>
  <c r="G37" i="2"/>
  <c r="G61" i="2" s="1"/>
  <c r="F37" i="2"/>
  <c r="F61" i="2" s="1"/>
  <c r="I36" i="2"/>
  <c r="I60" i="2" s="1"/>
  <c r="H36" i="2"/>
  <c r="H60" i="2" s="1"/>
  <c r="G36" i="2"/>
  <c r="G60" i="2" s="1"/>
  <c r="C64" i="2"/>
  <c r="B64" i="2"/>
  <c r="C39" i="2"/>
  <c r="C63" i="2" s="1"/>
  <c r="B39" i="2"/>
  <c r="B63" i="2" s="1"/>
  <c r="C38" i="2"/>
  <c r="C62" i="2" s="1"/>
  <c r="B38" i="2"/>
  <c r="B62" i="2" s="1"/>
  <c r="C37" i="2"/>
  <c r="C61" i="2" s="1"/>
  <c r="B37" i="2"/>
  <c r="B61" i="2" s="1"/>
  <c r="C36" i="2"/>
  <c r="C60" i="2" s="1"/>
  <c r="B36" i="2"/>
  <c r="B60" i="2" s="1"/>
  <c r="I26" i="2"/>
  <c r="I50" i="2" s="1"/>
  <c r="C33" i="2"/>
  <c r="C57" i="2" s="1"/>
  <c r="C32" i="2"/>
  <c r="C56" i="2" s="1"/>
  <c r="C31" i="2"/>
  <c r="C55" i="2" s="1"/>
  <c r="E36" i="2" l="1"/>
  <c r="E60" i="2" s="1"/>
  <c r="H61" i="2"/>
  <c r="I69" i="2"/>
  <c r="I70" i="2" s="1"/>
  <c r="C65" i="2"/>
  <c r="F42" i="2"/>
  <c r="F65" i="2" s="1"/>
  <c r="G42" i="2"/>
  <c r="G65" i="2" s="1"/>
  <c r="I42" i="2"/>
  <c r="I65" i="2" s="1"/>
  <c r="J64" i="2"/>
  <c r="J39" i="2"/>
  <c r="J63" i="2" s="1"/>
  <c r="E64" i="2"/>
  <c r="E39" i="2"/>
  <c r="E63" i="2" s="1"/>
  <c r="D14" i="2"/>
  <c r="D38" i="2" s="1"/>
  <c r="D62" i="2" s="1"/>
  <c r="D64" i="2"/>
  <c r="D15" i="2"/>
  <c r="D39" i="2" s="1"/>
  <c r="D63" i="2" s="1"/>
  <c r="D13" i="2"/>
  <c r="D37" i="2" s="1"/>
  <c r="D61" i="2" s="1"/>
  <c r="D36" i="2" l="1"/>
  <c r="D60" i="2" s="1"/>
  <c r="H43" i="2"/>
  <c r="H66" i="2" s="1"/>
  <c r="E38" i="2"/>
  <c r="E62" i="2" s="1"/>
  <c r="J38" i="2"/>
  <c r="J62" i="2" s="1"/>
  <c r="E37" i="2"/>
  <c r="H65" i="2"/>
  <c r="J36" i="2"/>
  <c r="J60" i="2" s="1"/>
  <c r="I23" i="2"/>
  <c r="O18" i="2" l="1"/>
  <c r="J37" i="2"/>
  <c r="J61" i="2" s="1"/>
  <c r="E61" i="2"/>
  <c r="H20" i="2"/>
  <c r="H44" i="2" s="1"/>
  <c r="H67" i="2" s="1"/>
  <c r="O42" i="2" l="1"/>
  <c r="D42" i="2"/>
  <c r="D65" i="2" s="1"/>
  <c r="E42" i="2"/>
  <c r="N18" i="2"/>
  <c r="M18" i="2" l="1"/>
  <c r="J42" i="2"/>
  <c r="J65" i="2" s="1"/>
  <c r="E65" i="2"/>
  <c r="M42" i="2" l="1"/>
  <c r="N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Maruyama</author>
    <author>Owner</author>
  </authors>
  <commentList>
    <comment ref="J5" authorId="0" shapeId="0" xr:uid="{081E1970-5A4B-46B7-AF4E-C1E060A6F59E}">
      <text>
        <r>
          <rPr>
            <b/>
            <sz val="9"/>
            <color indexed="81"/>
            <rFont val="MS P ゴシック"/>
            <family val="3"/>
            <charset val="128"/>
          </rPr>
          <t>住所・会社名等を入力してください。</t>
        </r>
      </text>
    </comment>
    <comment ref="H10" authorId="1" shapeId="0" xr:uid="{439D6075-1234-4397-965B-FAE2E7BBC081}">
      <text>
        <r>
          <rPr>
            <sz val="11"/>
            <color theme="1"/>
            <rFont val="ＭＳ Ｐゴシック"/>
            <family val="2"/>
            <charset val="128"/>
            <scheme val="minor"/>
          </rPr>
          <t>契約金額がない場合は今回請求金額のみを入力してください。</t>
        </r>
      </text>
    </comment>
    <comment ref="B12" authorId="1" shapeId="0" xr:uid="{DC9A08C8-A1FF-4466-95D2-44724DC50A4B}">
      <text>
        <r>
          <rPr>
            <b/>
            <sz val="9"/>
            <color indexed="81"/>
            <rFont val="MS P ゴシック"/>
            <family val="3"/>
            <charset val="128"/>
          </rPr>
          <t>実際に行った工事の内容、
納品した商品等を記載ください。</t>
        </r>
      </text>
    </comment>
    <comment ref="K12" authorId="1" shapeId="0" xr:uid="{0D4727FB-C67A-465C-B54B-A5C42558E51D}">
      <text>
        <r>
          <rPr>
            <b/>
            <sz val="9"/>
            <color indexed="81"/>
            <rFont val="MS P ゴシック"/>
            <family val="3"/>
            <charset val="128"/>
          </rPr>
          <t>工事が完了した日付、
レンタル期間等の記載ください。</t>
        </r>
      </text>
    </comment>
    <comment ref="C19" authorId="0" shapeId="0" xr:uid="{122DCC6F-6EBC-4A6A-A469-BF71BED2FC33}">
      <text>
        <r>
          <rPr>
            <b/>
            <sz val="9"/>
            <color indexed="81"/>
            <rFont val="MS P ゴシック"/>
            <family val="3"/>
            <charset val="128"/>
          </rPr>
          <t>振込口座情報を入力してください。</t>
        </r>
      </text>
    </comment>
  </commentList>
</comments>
</file>

<file path=xl/sharedStrings.xml><?xml version="1.0" encoding="utf-8"?>
<sst xmlns="http://schemas.openxmlformats.org/spreadsheetml/2006/main" count="225" uniqueCount="63">
  <si>
    <t>Sample</t>
    <phoneticPr fontId="2"/>
  </si>
  <si>
    <r>
      <rPr>
        <sz val="11"/>
        <color theme="1"/>
        <rFont val="ＭＳ Ｐゴシック"/>
        <family val="2"/>
        <charset val="128"/>
      </rPr>
      <t>請求者</t>
    </r>
    <rPh sb="0" eb="3">
      <t>セイキュウシャ</t>
    </rPh>
    <phoneticPr fontId="2"/>
  </si>
  <si>
    <r>
      <rPr>
        <sz val="11"/>
        <color theme="1"/>
        <rFont val="ＭＳ Ｐゴシック"/>
        <family val="2"/>
        <charset val="128"/>
      </rPr>
      <t>　　　〒</t>
    </r>
    <phoneticPr fontId="2"/>
  </si>
  <si>
    <r>
      <rPr>
        <sz val="14"/>
        <color theme="1"/>
        <rFont val="ＭＳ Ｐゴシック"/>
        <family val="3"/>
        <charset val="128"/>
      </rPr>
      <t>　株式会社　竹　徳　</t>
    </r>
    <r>
      <rPr>
        <sz val="11"/>
        <color theme="1"/>
        <rFont val="ＭＳ Ｐゴシック"/>
        <family val="2"/>
        <charset val="128"/>
      </rPr>
      <t>　御中</t>
    </r>
    <rPh sb="1" eb="3">
      <t>カブシキ</t>
    </rPh>
    <rPh sb="3" eb="5">
      <t>カイシャ</t>
    </rPh>
    <rPh sb="6" eb="7">
      <t>タケ</t>
    </rPh>
    <rPh sb="8" eb="9">
      <t>トク</t>
    </rPh>
    <rPh sb="11" eb="13">
      <t>オンチュウ</t>
    </rPh>
    <phoneticPr fontId="2"/>
  </si>
  <si>
    <r>
      <rPr>
        <sz val="11"/>
        <color theme="1"/>
        <rFont val="ＭＳ Ｐゴシック"/>
        <family val="2"/>
        <charset val="128"/>
      </rPr>
      <t>住所</t>
    </r>
  </si>
  <si>
    <r>
      <rPr>
        <sz val="11"/>
        <color theme="1"/>
        <rFont val="ＭＳ Ｐゴシック"/>
        <family val="2"/>
        <charset val="128"/>
      </rPr>
      <t>注文番号</t>
    </r>
    <rPh sb="0" eb="2">
      <t>チュウモン</t>
    </rPh>
    <rPh sb="2" eb="4">
      <t>バンゴウ</t>
    </rPh>
    <phoneticPr fontId="2"/>
  </si>
  <si>
    <r>
      <rPr>
        <sz val="11"/>
        <color theme="1"/>
        <rFont val="ＭＳ Ｐゴシック"/>
        <family val="2"/>
        <charset val="128"/>
      </rPr>
      <t>氏名</t>
    </r>
    <rPh sb="0" eb="2">
      <t>シメイ</t>
    </rPh>
    <phoneticPr fontId="2"/>
  </si>
  <si>
    <r>
      <rPr>
        <sz val="11"/>
        <color theme="1"/>
        <rFont val="ＭＳ Ｐゴシック"/>
        <family val="2"/>
        <charset val="128"/>
      </rPr>
      <t>工事ＣＤ</t>
    </r>
    <rPh sb="0" eb="2">
      <t>コウジ</t>
    </rPh>
    <phoneticPr fontId="2"/>
  </si>
  <si>
    <r>
      <rPr>
        <sz val="11"/>
        <color theme="1"/>
        <rFont val="ＭＳ Ｐゴシック"/>
        <family val="2"/>
        <charset val="128"/>
      </rPr>
      <t>工事名称</t>
    </r>
    <rPh sb="0" eb="2">
      <t>コウジ</t>
    </rPh>
    <rPh sb="2" eb="4">
      <t>メイショウ</t>
    </rPh>
    <phoneticPr fontId="2"/>
  </si>
  <si>
    <r>
      <rPr>
        <sz val="11"/>
        <color theme="1"/>
        <rFont val="ＭＳ Ｐゴシック"/>
        <family val="2"/>
        <charset val="128"/>
      </rPr>
      <t>工事区分</t>
    </r>
    <rPh sb="0" eb="2">
      <t>コウジ</t>
    </rPh>
    <rPh sb="2" eb="4">
      <t>クブン</t>
    </rPh>
    <phoneticPr fontId="2"/>
  </si>
  <si>
    <r>
      <rPr>
        <sz val="11"/>
        <color theme="1"/>
        <rFont val="ＭＳ Ｐゴシック"/>
        <family val="2"/>
        <charset val="128"/>
      </rPr>
      <t>契約金額
（税抜価格）</t>
    </r>
    <rPh sb="0" eb="2">
      <t>ケイヤク</t>
    </rPh>
    <rPh sb="2" eb="4">
      <t>キンガク</t>
    </rPh>
    <rPh sb="6" eb="7">
      <t>ゼイ</t>
    </rPh>
    <rPh sb="7" eb="8">
      <t>ヌ</t>
    </rPh>
    <rPh sb="8" eb="10">
      <t>カカク</t>
    </rPh>
    <phoneticPr fontId="2"/>
  </si>
  <si>
    <r>
      <rPr>
        <sz val="11"/>
        <color theme="1"/>
        <rFont val="ＭＳ Ｐゴシック"/>
        <family val="2"/>
        <charset val="128"/>
      </rPr>
      <t>今回迄の出来高</t>
    </r>
    <rPh sb="0" eb="2">
      <t>コンカイ</t>
    </rPh>
    <rPh sb="2" eb="3">
      <t>マデ</t>
    </rPh>
    <rPh sb="4" eb="7">
      <t>デキダカ</t>
    </rPh>
    <phoneticPr fontId="2"/>
  </si>
  <si>
    <r>
      <rPr>
        <sz val="11"/>
        <color theme="1"/>
        <rFont val="ＭＳ Ｐゴシック"/>
        <family val="2"/>
        <charset val="128"/>
      </rPr>
      <t>前回迄の出来高</t>
    </r>
    <rPh sb="0" eb="2">
      <t>ゼンカイ</t>
    </rPh>
    <rPh sb="2" eb="3">
      <t>マデ</t>
    </rPh>
    <rPh sb="4" eb="7">
      <t>デキダカ</t>
    </rPh>
    <phoneticPr fontId="2"/>
  </si>
  <si>
    <r>
      <rPr>
        <sz val="11"/>
        <color theme="1"/>
        <rFont val="ＭＳ Ｐゴシック"/>
        <family val="2"/>
        <charset val="128"/>
      </rPr>
      <t>今回請求金額</t>
    </r>
    <rPh sb="0" eb="2">
      <t>コンカイ</t>
    </rPh>
    <rPh sb="2" eb="4">
      <t>セイキュウ</t>
    </rPh>
    <rPh sb="4" eb="6">
      <t>キンガク</t>
    </rPh>
    <phoneticPr fontId="2"/>
  </si>
  <si>
    <r>
      <rPr>
        <sz val="11"/>
        <color theme="1"/>
        <rFont val="ＭＳ Ｐゴシック"/>
        <family val="2"/>
        <charset val="128"/>
      </rPr>
      <t>契約残高</t>
    </r>
    <rPh sb="0" eb="2">
      <t>ケイヤク</t>
    </rPh>
    <rPh sb="2" eb="4">
      <t>ザンダカ</t>
    </rPh>
    <phoneticPr fontId="2"/>
  </si>
  <si>
    <r>
      <rPr>
        <sz val="11"/>
        <color theme="1"/>
        <rFont val="ＭＳ Ｐゴシック"/>
        <family val="2"/>
        <charset val="128"/>
      </rPr>
      <t>備考</t>
    </r>
    <rPh sb="0" eb="2">
      <t>ビコウ</t>
    </rPh>
    <phoneticPr fontId="2"/>
  </si>
  <si>
    <r>
      <rPr>
        <sz val="11"/>
        <color theme="1"/>
        <rFont val="ＭＳ Ｐゴシック"/>
        <family val="2"/>
        <charset val="128"/>
      </rPr>
      <t>％</t>
    </r>
    <phoneticPr fontId="2"/>
  </si>
  <si>
    <r>
      <rPr>
        <sz val="11"/>
        <color theme="1"/>
        <rFont val="ＭＳ Ｐゴシック"/>
        <family val="2"/>
        <charset val="128"/>
      </rPr>
      <t>金額</t>
    </r>
    <rPh sb="0" eb="2">
      <t>キンガク</t>
    </rPh>
    <phoneticPr fontId="2"/>
  </si>
  <si>
    <r>
      <rPr>
        <sz val="11"/>
        <color theme="1"/>
        <rFont val="ＭＳ Ｐゴシック"/>
        <family val="2"/>
        <charset val="128"/>
      </rPr>
      <t>小計</t>
    </r>
    <rPh sb="0" eb="2">
      <t>ショウケイ</t>
    </rPh>
    <phoneticPr fontId="2"/>
  </si>
  <si>
    <r>
      <rPr>
        <sz val="10"/>
        <color theme="1"/>
        <rFont val="ＭＳ Ｐゴシック"/>
        <family val="2"/>
        <charset val="128"/>
      </rPr>
      <t>口座名義</t>
    </r>
    <rPh sb="0" eb="2">
      <t>コウザ</t>
    </rPh>
    <rPh sb="2" eb="4">
      <t>メイギ</t>
    </rPh>
    <phoneticPr fontId="2"/>
  </si>
  <si>
    <r>
      <rPr>
        <sz val="11"/>
        <color theme="1"/>
        <rFont val="ＭＳ Ｐゴシック"/>
        <family val="2"/>
        <charset val="128"/>
      </rPr>
      <t>消費税</t>
    </r>
    <rPh sb="0" eb="3">
      <t>ショウヒゼイ</t>
    </rPh>
    <phoneticPr fontId="2"/>
  </si>
  <si>
    <r>
      <rPr>
        <sz val="10"/>
        <color theme="1"/>
        <rFont val="ＭＳ Ｐゴシック"/>
        <family val="3"/>
        <charset val="128"/>
      </rPr>
      <t>振込銀行名</t>
    </r>
    <rPh sb="0" eb="2">
      <t>フリコミ</t>
    </rPh>
    <rPh sb="2" eb="4">
      <t>ギンコウ</t>
    </rPh>
    <rPh sb="4" eb="5">
      <t>メイ</t>
    </rPh>
    <phoneticPr fontId="2"/>
  </si>
  <si>
    <r>
      <rPr>
        <sz val="10"/>
        <color theme="1"/>
        <rFont val="ＭＳ Ｐゴシック"/>
        <family val="3"/>
        <charset val="128"/>
      </rPr>
      <t>口座番号</t>
    </r>
    <rPh sb="0" eb="2">
      <t>コウザ</t>
    </rPh>
    <rPh sb="2" eb="4">
      <t>バンゴウ</t>
    </rPh>
    <phoneticPr fontId="2"/>
  </si>
  <si>
    <r>
      <rPr>
        <sz val="11"/>
        <color theme="1"/>
        <rFont val="ＭＳ Ｐゴシック"/>
        <family val="2"/>
        <charset val="128"/>
      </rPr>
      <t>支払条件</t>
    </r>
    <rPh sb="0" eb="2">
      <t>シハライ</t>
    </rPh>
    <rPh sb="2" eb="4">
      <t>ジョウケン</t>
    </rPh>
    <phoneticPr fontId="2"/>
  </si>
  <si>
    <r>
      <rPr>
        <sz val="11"/>
        <color theme="1"/>
        <rFont val="ＭＳ Ｐゴシック"/>
        <family val="2"/>
        <charset val="128"/>
      </rPr>
      <t>Ｃ</t>
    </r>
    <phoneticPr fontId="2"/>
  </si>
  <si>
    <r>
      <rPr>
        <sz val="11"/>
        <color theme="1"/>
        <rFont val="ＭＳ Ｐゴシック"/>
        <family val="2"/>
        <charset val="128"/>
      </rPr>
      <t>Ｂ</t>
    </r>
    <phoneticPr fontId="2"/>
  </si>
  <si>
    <t>Ｎｏ.</t>
    <phoneticPr fontId="2"/>
  </si>
  <si>
    <t>請求書（出来高）</t>
    <rPh sb="0" eb="3">
      <t>セイキュウショ</t>
    </rPh>
    <rPh sb="4" eb="7">
      <t>デキダカ</t>
    </rPh>
    <phoneticPr fontId="2"/>
  </si>
  <si>
    <r>
      <rPr>
        <b/>
        <sz val="11"/>
        <color theme="1"/>
        <rFont val="ＭＳ Ｐゴシック"/>
        <family val="2"/>
        <charset val="128"/>
      </rPr>
      <t>合計</t>
    </r>
    <rPh sb="0" eb="2">
      <t>ゴウケイ</t>
    </rPh>
    <phoneticPr fontId="2"/>
  </si>
  <si>
    <t>➀発行者控</t>
    <rPh sb="1" eb="4">
      <t>ハッコウシャ</t>
    </rPh>
    <rPh sb="4" eb="5">
      <t>ヒカ</t>
    </rPh>
    <phoneticPr fontId="2"/>
  </si>
  <si>
    <t>普通</t>
  </si>
  <si>
    <t>②工務課控</t>
    <rPh sb="1" eb="3">
      <t>コウム</t>
    </rPh>
    <rPh sb="3" eb="4">
      <t>カ</t>
    </rPh>
    <rPh sb="4" eb="5">
      <t>ヒカ</t>
    </rPh>
    <phoneticPr fontId="2"/>
  </si>
  <si>
    <t>③経理課控</t>
    <rPh sb="1" eb="3">
      <t>ケイリ</t>
    </rPh>
    <rPh sb="3" eb="4">
      <t>カ</t>
    </rPh>
    <rPh sb="4" eb="5">
      <t>ヒカ</t>
    </rPh>
    <phoneticPr fontId="2"/>
  </si>
  <si>
    <t>科目：</t>
    <rPh sb="0" eb="2">
      <t>カモク</t>
    </rPh>
    <phoneticPr fontId="2"/>
  </si>
  <si>
    <t>互助会　：</t>
    <rPh sb="0" eb="3">
      <t>ゴジョカイ</t>
    </rPh>
    <phoneticPr fontId="2"/>
  </si>
  <si>
    <t>連絡先</t>
    <rPh sb="0" eb="3">
      <t>レンラクサキ</t>
    </rPh>
    <phoneticPr fontId="2"/>
  </si>
  <si>
    <t>000-0000</t>
    <phoneticPr fontId="2"/>
  </si>
  <si>
    <t>㈱○○××</t>
    <phoneticPr fontId="2"/>
  </si>
  <si>
    <t>◇◇銀行</t>
    <rPh sb="2" eb="4">
      <t>ギンコウ</t>
    </rPh>
    <phoneticPr fontId="2"/>
  </si>
  <si>
    <t>△△支店</t>
    <rPh sb="2" eb="4">
      <t>シテン</t>
    </rPh>
    <phoneticPr fontId="2"/>
  </si>
  <si>
    <t>0000000</t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</si>
  <si>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</si>
  <si>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r>
      <rPr>
        <b/>
        <sz val="11"/>
        <color theme="1"/>
        <rFont val="ＭＳ Ｐゴシック"/>
        <family val="2"/>
        <charset val="128"/>
      </rPr>
      <t>今回請求金額</t>
    </r>
    <rPh sb="0" eb="2">
      <t>コンカイ</t>
    </rPh>
    <rPh sb="2" eb="4">
      <t>セイキュウ</t>
    </rPh>
    <rPh sb="4" eb="6">
      <t>キンガク</t>
    </rPh>
    <phoneticPr fontId="2"/>
  </si>
  <si>
    <r>
      <rPr>
        <sz val="11"/>
        <color theme="1"/>
        <rFont val="ＭＳ Ｐ明朝"/>
        <family val="1"/>
        <charset val="128"/>
      </rPr>
      <t>○○県△△市</t>
    </r>
    <r>
      <rPr>
        <sz val="11"/>
        <color theme="1"/>
        <rFont val="Times New Roman"/>
        <family val="1"/>
      </rPr>
      <t>××</t>
    </r>
    <r>
      <rPr>
        <sz val="11"/>
        <color theme="1"/>
        <rFont val="ＭＳ Ｐ明朝"/>
        <family val="1"/>
        <charset val="128"/>
      </rPr>
      <t>１－１－１</t>
    </r>
    <rPh sb="2" eb="3">
      <t>ケン</t>
    </rPh>
    <rPh sb="5" eb="6">
      <t>シ</t>
    </rPh>
    <phoneticPr fontId="2"/>
  </si>
  <si>
    <r>
      <rPr>
        <sz val="11"/>
        <color theme="1"/>
        <rFont val="ＭＳ Ｐ明朝"/>
        <family val="1"/>
        <charset val="128"/>
      </rPr>
      <t>株式会社○○</t>
    </r>
    <r>
      <rPr>
        <sz val="11"/>
        <color theme="1"/>
        <rFont val="Times New Roman"/>
        <family val="1"/>
      </rPr>
      <t>××</t>
    </r>
    <rPh sb="0" eb="2">
      <t>カブシキ</t>
    </rPh>
    <rPh sb="2" eb="4">
      <t>カイシャ</t>
    </rPh>
    <phoneticPr fontId="2"/>
  </si>
  <si>
    <r>
      <t>(</t>
    </r>
    <r>
      <rPr>
        <sz val="11"/>
        <color theme="1"/>
        <rFont val="ＭＳ Ｐ明朝"/>
        <family val="1"/>
        <charset val="128"/>
      </rPr>
      <t>単独方式</t>
    </r>
    <r>
      <rPr>
        <sz val="11"/>
        <color theme="1"/>
        <rFont val="Times New Roman"/>
        <family val="1"/>
      </rPr>
      <t>)</t>
    </r>
    <rPh sb="1" eb="3">
      <t>タンドク</t>
    </rPh>
    <rPh sb="3" eb="5">
      <t>ホウシキ</t>
    </rPh>
    <phoneticPr fontId="2"/>
  </si>
  <si>
    <t>明細と合計</t>
    <rPh sb="0" eb="2">
      <t>メイサイ</t>
    </rPh>
    <rPh sb="3" eb="5">
      <t>ゴウケイ</t>
    </rPh>
    <phoneticPr fontId="2"/>
  </si>
  <si>
    <t>計算式検証</t>
    <rPh sb="0" eb="3">
      <t>ケイサンシキ</t>
    </rPh>
    <rPh sb="3" eb="5">
      <t>ケンショウ</t>
    </rPh>
    <phoneticPr fontId="2"/>
  </si>
  <si>
    <t>差異が生じる場合は入力内容に金額に誤りがあるので、</t>
    <rPh sb="0" eb="2">
      <t>サイ</t>
    </rPh>
    <rPh sb="3" eb="4">
      <t>ショウ</t>
    </rPh>
    <rPh sb="6" eb="8">
      <t>バアイ</t>
    </rPh>
    <rPh sb="9" eb="11">
      <t>ニュウリョク</t>
    </rPh>
    <rPh sb="11" eb="13">
      <t>ナイヨウ</t>
    </rPh>
    <rPh sb="14" eb="16">
      <t>キンガク</t>
    </rPh>
    <rPh sb="17" eb="18">
      <t>アヤマ</t>
    </rPh>
    <phoneticPr fontId="2"/>
  </si>
  <si>
    <t>金額を修正してください。</t>
    <rPh sb="0" eb="2">
      <t>キンガク</t>
    </rPh>
    <rPh sb="3" eb="5">
      <t>シュウセイ</t>
    </rPh>
    <phoneticPr fontId="2"/>
  </si>
  <si>
    <t>明細と合計</t>
    <rPh sb="0" eb="2">
      <t>メイサイ</t>
    </rPh>
    <rPh sb="3" eb="5">
      <t>ゴウケイ</t>
    </rPh>
    <phoneticPr fontId="2"/>
  </si>
  <si>
    <t>ｺﾋﾟｰｶｳﾝﾄ料金請求一式</t>
    <rPh sb="8" eb="10">
      <t>リョウキン</t>
    </rPh>
    <rPh sb="10" eb="12">
      <t>セイキュウ</t>
    </rPh>
    <rPh sb="12" eb="14">
      <t>イッシキ</t>
    </rPh>
    <phoneticPr fontId="2"/>
  </si>
  <si>
    <t>ｺﾋﾟｰｶｳﾝﾄ料金</t>
    <rPh sb="8" eb="10">
      <t>リョウキン</t>
    </rPh>
    <phoneticPr fontId="2"/>
  </si>
  <si>
    <t>詳細別紙</t>
    <rPh sb="0" eb="2">
      <t>ショウサイ</t>
    </rPh>
    <rPh sb="2" eb="4">
      <t>ベッシ</t>
    </rPh>
    <phoneticPr fontId="2"/>
  </si>
  <si>
    <t>振込銀行名</t>
    <rPh sb="0" eb="2">
      <t>フリコミ</t>
    </rPh>
    <rPh sb="2" eb="4">
      <t>ギンコウ</t>
    </rPh>
    <rPh sb="4" eb="5">
      <t>メイ</t>
    </rPh>
    <phoneticPr fontId="2"/>
  </si>
  <si>
    <t>登録番号</t>
    <rPh sb="0" eb="2">
      <t>トウロク</t>
    </rPh>
    <rPh sb="2" eb="4">
      <t>バンゴウ</t>
    </rPh>
    <phoneticPr fontId="2"/>
  </si>
  <si>
    <t>◆◆銀行</t>
    <rPh sb="2" eb="4">
      <t>ギンコウ</t>
    </rPh>
    <phoneticPr fontId="2"/>
  </si>
  <si>
    <t>○○県××市１－１－１</t>
    <rPh sb="2" eb="3">
      <t>ケン</t>
    </rPh>
    <rPh sb="5" eb="6">
      <t>シ</t>
    </rPh>
    <phoneticPr fontId="2"/>
  </si>
  <si>
    <t>株式会社○○××</t>
    <phoneticPr fontId="2"/>
  </si>
  <si>
    <t>00-0000-0000</t>
    <phoneticPr fontId="2"/>
  </si>
  <si>
    <t>備考</t>
    <rPh sb="0" eb="2">
      <t>ビコウ</t>
    </rPh>
    <phoneticPr fontId="2"/>
  </si>
  <si>
    <t>T1000000000000</t>
    <phoneticPr fontId="2"/>
  </si>
  <si>
    <t>〇〇工事代</t>
    <rPh sb="2" eb="4">
      <t>コウジ</t>
    </rPh>
    <rPh sb="4" eb="5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</si>
</sst>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&quot;(第&quot;0&quot;回)&quot;"/>
    <numFmt numFmtId="177" formatCode="[$-F800]dddd\,\ mmmm\ dd\,\ yyyy"/>
    <numFmt numFmtId="178" formatCode="\T0000000000000"/>
    <numFmt numFmtId="179" formatCode="0.0%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4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ＭＳ Ｐゴシック"/>
      <family val="2"/>
      <charset val="128"/>
    </font>
    <font>
      <sz val="11"/>
      <color theme="1"/>
      <name val="Times New Roman"/>
      <family val="1"/>
      <charset val="128"/>
    </font>
    <font>
      <sz val="11"/>
      <color rgb="FFFF0000"/>
      <name val="Times New Roman"/>
      <family val="1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9" fontId="3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5" fillId="0" borderId="0"/>
    <xf numFmtId="0" fontId="4" fillId="0" borderId="0"/>
  </cellStyleXfs>
  <cellXfs count="337">
    <xf numFmtId="0" fontId="0" fillId="0" borderId="0" xfId="0">
      <alignment vertical="center"/>
    </xf>
    <xf numFmtId="9" fontId="14" fillId="0" borderId="1" xfId="2" applyFont="1" applyBorder="1" applyAlignment="1" applyProtection="1">
      <alignment horizontal="right" vertical="center" shrinkToFit="1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18" fillId="4" borderId="29" xfId="0" applyFont="1" applyFill="1" applyBorder="1" applyProtection="1">
      <alignment vertical="center"/>
      <protection locked="0"/>
    </xf>
    <xf numFmtId="9" fontId="19" fillId="4" borderId="15" xfId="0" applyNumberFormat="1" applyFont="1" applyFill="1" applyBorder="1" applyAlignment="1" applyProtection="1">
      <alignment horizontal="right" vertical="center"/>
      <protection locked="0"/>
    </xf>
    <xf numFmtId="49" fontId="18" fillId="4" borderId="31" xfId="0" applyNumberFormat="1" applyFont="1" applyFill="1" applyBorder="1" applyAlignment="1" applyProtection="1">
      <alignment horizontal="center" vertical="center"/>
      <protection locked="0"/>
    </xf>
    <xf numFmtId="9" fontId="14" fillId="2" borderId="1" xfId="2" applyFont="1" applyFill="1" applyBorder="1" applyAlignment="1" applyProtection="1">
      <alignment horizontal="right" vertical="center" shrinkToFit="1"/>
    </xf>
    <xf numFmtId="38" fontId="13" fillId="2" borderId="1" xfId="1" applyFont="1" applyFill="1" applyBorder="1" applyProtection="1">
      <alignment vertical="center"/>
    </xf>
    <xf numFmtId="38" fontId="13" fillId="2" borderId="1" xfId="1" applyFont="1" applyFill="1" applyBorder="1" applyAlignment="1" applyProtection="1">
      <alignment vertical="center" shrinkToFit="1"/>
    </xf>
    <xf numFmtId="38" fontId="17" fillId="2" borderId="1" xfId="1" applyFont="1" applyFill="1" applyBorder="1" applyProtection="1">
      <alignment vertical="center"/>
    </xf>
    <xf numFmtId="9" fontId="15" fillId="2" borderId="1" xfId="2" applyFont="1" applyFill="1" applyBorder="1" applyAlignment="1" applyProtection="1">
      <alignment horizontal="right" vertical="center" shrinkToFit="1"/>
    </xf>
    <xf numFmtId="38" fontId="17" fillId="2" borderId="13" xfId="1" applyFont="1" applyFill="1" applyBorder="1" applyProtection="1">
      <alignment vertical="center"/>
    </xf>
    <xf numFmtId="9" fontId="12" fillId="4" borderId="47" xfId="0" applyNumberFormat="1" applyFont="1" applyFill="1" applyBorder="1" applyAlignment="1" applyProtection="1">
      <alignment horizontal="center" vertical="center"/>
      <protection locked="0"/>
    </xf>
    <xf numFmtId="38" fontId="13" fillId="0" borderId="11" xfId="1" applyFont="1" applyBorder="1" applyAlignment="1" applyProtection="1">
      <alignment vertical="center" shrinkToFit="1"/>
    </xf>
    <xf numFmtId="38" fontId="13" fillId="2" borderId="11" xfId="1" applyFont="1" applyFill="1" applyBorder="1" applyAlignment="1" applyProtection="1">
      <alignment vertical="center" shrinkToFit="1"/>
    </xf>
    <xf numFmtId="0" fontId="12" fillId="0" borderId="0" xfId="0" applyFont="1" applyAlignment="1">
      <alignment horizontal="center" vertical="center"/>
    </xf>
    <xf numFmtId="0" fontId="23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12" fillId="0" borderId="0" xfId="0" applyFont="1">
      <alignment vertical="center"/>
    </xf>
    <xf numFmtId="0" fontId="12" fillId="2" borderId="23" xfId="0" applyFont="1" applyFill="1" applyBorder="1">
      <alignment vertical="center"/>
    </xf>
    <xf numFmtId="0" fontId="12" fillId="2" borderId="14" xfId="0" applyFont="1" applyFill="1" applyBorder="1">
      <alignment vertical="center"/>
    </xf>
    <xf numFmtId="0" fontId="12" fillId="0" borderId="25" xfId="0" applyFont="1" applyBorder="1" applyAlignment="1">
      <alignment horizontal="center" vertical="center"/>
    </xf>
    <xf numFmtId="0" fontId="12" fillId="5" borderId="3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12" fillId="2" borderId="19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38" fontId="17" fillId="2" borderId="22" xfId="1" applyFont="1" applyFill="1" applyBorder="1" applyAlignment="1" applyProtection="1">
      <alignment vertical="center"/>
    </xf>
    <xf numFmtId="0" fontId="16" fillId="5" borderId="37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9" fontId="13" fillId="0" borderId="35" xfId="0" applyNumberFormat="1" applyFont="1" applyBorder="1" applyAlignment="1">
      <alignment horizontal="right" vertical="center"/>
    </xf>
    <xf numFmtId="0" fontId="18" fillId="5" borderId="0" xfId="0" applyFont="1" applyFill="1">
      <alignment vertical="center"/>
    </xf>
    <xf numFmtId="0" fontId="12" fillId="0" borderId="0" xfId="0" applyFont="1" applyAlignment="1">
      <alignment horizontal="center" vertical="center" shrinkToFit="1"/>
    </xf>
    <xf numFmtId="176" fontId="13" fillId="2" borderId="43" xfId="0" applyNumberFormat="1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2" borderId="26" xfId="0" applyFont="1" applyFill="1" applyBorder="1">
      <alignment vertical="center"/>
    </xf>
    <xf numFmtId="38" fontId="12" fillId="2" borderId="24" xfId="1" applyFont="1" applyFill="1" applyBorder="1" applyProtection="1">
      <alignment vertical="center"/>
    </xf>
    <xf numFmtId="38" fontId="12" fillId="2" borderId="35" xfId="1" applyFont="1" applyFill="1" applyBorder="1" applyProtection="1">
      <alignment vertical="center"/>
    </xf>
    <xf numFmtId="0" fontId="16" fillId="6" borderId="26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9" fontId="12" fillId="2" borderId="47" xfId="0" applyNumberFormat="1" applyFont="1" applyFill="1" applyBorder="1" applyAlignment="1">
      <alignment horizontal="center" vertical="center"/>
    </xf>
    <xf numFmtId="0" fontId="16" fillId="6" borderId="3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18" fillId="2" borderId="29" xfId="0" applyFont="1" applyFill="1" applyBorder="1">
      <alignment vertical="center"/>
    </xf>
    <xf numFmtId="0" fontId="18" fillId="2" borderId="3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9" fontId="19" fillId="2" borderId="15" xfId="0" applyNumberFormat="1" applyFont="1" applyFill="1" applyBorder="1" applyAlignment="1">
      <alignment horizontal="right" vertical="center"/>
    </xf>
    <xf numFmtId="0" fontId="12" fillId="6" borderId="28" xfId="0" applyFont="1" applyFill="1" applyBorder="1" applyAlignment="1">
      <alignment horizontal="center" vertical="center"/>
    </xf>
    <xf numFmtId="0" fontId="18" fillId="2" borderId="0" xfId="0" applyFont="1" applyFill="1">
      <alignment vertical="center"/>
    </xf>
    <xf numFmtId="0" fontId="18" fillId="6" borderId="0" xfId="0" applyFont="1" applyFill="1">
      <alignment vertical="center"/>
    </xf>
    <xf numFmtId="0" fontId="12" fillId="3" borderId="3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top"/>
    </xf>
    <xf numFmtId="0" fontId="12" fillId="2" borderId="0" xfId="0" applyFont="1" applyFill="1" applyAlignment="1">
      <alignment horizontal="left" vertical="top"/>
    </xf>
    <xf numFmtId="0" fontId="12" fillId="3" borderId="26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9" fontId="12" fillId="2" borderId="34" xfId="0" applyNumberFormat="1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right" vertical="center" wrapText="1"/>
    </xf>
    <xf numFmtId="0" fontId="16" fillId="3" borderId="37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38" fontId="13" fillId="2" borderId="30" xfId="1" applyFont="1" applyFill="1" applyBorder="1" applyAlignment="1" applyProtection="1">
      <alignment vertical="center" shrinkToFit="1"/>
    </xf>
    <xf numFmtId="9" fontId="14" fillId="2" borderId="28" xfId="2" applyFont="1" applyFill="1" applyBorder="1" applyAlignment="1" applyProtection="1">
      <alignment horizontal="right" vertical="center" shrinkToFit="1"/>
    </xf>
    <xf numFmtId="9" fontId="15" fillId="2" borderId="34" xfId="2" applyFont="1" applyFill="1" applyBorder="1" applyAlignment="1" applyProtection="1">
      <alignment horizontal="right" vertical="center" shrinkToFit="1"/>
    </xf>
    <xf numFmtId="38" fontId="13" fillId="0" borderId="30" xfId="1" applyFont="1" applyBorder="1" applyAlignment="1" applyProtection="1">
      <alignment vertical="center" shrinkToFit="1"/>
    </xf>
    <xf numFmtId="9" fontId="14" fillId="0" borderId="28" xfId="2" applyFont="1" applyBorder="1" applyAlignment="1" applyProtection="1">
      <alignment horizontal="right" vertical="center" shrinkToFit="1"/>
    </xf>
    <xf numFmtId="9" fontId="15" fillId="0" borderId="34" xfId="2" applyFont="1" applyBorder="1" applyAlignment="1" applyProtection="1">
      <alignment horizontal="right" vertical="center" shrinkToFit="1"/>
    </xf>
    <xf numFmtId="38" fontId="12" fillId="4" borderId="24" xfId="1" applyFont="1" applyFill="1" applyBorder="1" applyAlignment="1" applyProtection="1">
      <alignment vertical="center" shrinkToFit="1"/>
      <protection locked="0"/>
    </xf>
    <xf numFmtId="38" fontId="12" fillId="4" borderId="35" xfId="1" applyFont="1" applyFill="1" applyBorder="1" applyAlignment="1" applyProtection="1">
      <alignment vertical="center" shrinkToFit="1"/>
      <protection locked="0"/>
    </xf>
    <xf numFmtId="38" fontId="12" fillId="4" borderId="50" xfId="1" applyFont="1" applyFill="1" applyBorder="1" applyAlignment="1" applyProtection="1">
      <alignment vertical="center" shrinkToFit="1"/>
      <protection locked="0"/>
    </xf>
    <xf numFmtId="38" fontId="12" fillId="2" borderId="24" xfId="1" applyFont="1" applyFill="1" applyBorder="1" applyAlignment="1" applyProtection="1">
      <alignment vertical="center" shrinkToFit="1"/>
    </xf>
    <xf numFmtId="38" fontId="12" fillId="2" borderId="35" xfId="1" applyFont="1" applyFill="1" applyBorder="1" applyAlignment="1" applyProtection="1">
      <alignment vertical="center" shrinkToFit="1"/>
    </xf>
    <xf numFmtId="38" fontId="12" fillId="2" borderId="50" xfId="1" applyFont="1" applyFill="1" applyBorder="1" applyAlignment="1" applyProtection="1">
      <alignment vertical="center" shrinkToFit="1"/>
    </xf>
    <xf numFmtId="0" fontId="18" fillId="2" borderId="24" xfId="0" applyFont="1" applyFill="1" applyBorder="1" applyAlignment="1">
      <alignment vertical="center" shrinkToFit="1"/>
    </xf>
    <xf numFmtId="38" fontId="13" fillId="2" borderId="28" xfId="1" applyFont="1" applyFill="1" applyBorder="1" applyAlignment="1" applyProtection="1">
      <alignment vertical="center" shrinkToFit="1"/>
    </xf>
    <xf numFmtId="38" fontId="17" fillId="2" borderId="34" xfId="1" applyFont="1" applyFill="1" applyBorder="1" applyAlignment="1" applyProtection="1">
      <alignment vertical="center" shrinkToFit="1"/>
    </xf>
    <xf numFmtId="38" fontId="17" fillId="2" borderId="14" xfId="1" applyFont="1" applyFill="1" applyBorder="1" applyAlignment="1" applyProtection="1">
      <alignment vertical="center" shrinkToFit="1"/>
    </xf>
    <xf numFmtId="0" fontId="12" fillId="2" borderId="26" xfId="0" applyFont="1" applyFill="1" applyBorder="1" applyAlignment="1">
      <alignment vertical="center" shrinkToFit="1"/>
    </xf>
    <xf numFmtId="38" fontId="13" fillId="4" borderId="1" xfId="1" applyFont="1" applyFill="1" applyBorder="1" applyAlignment="1" applyProtection="1">
      <alignment vertical="center" shrinkToFit="1"/>
      <protection locked="0"/>
    </xf>
    <xf numFmtId="38" fontId="13" fillId="0" borderId="1" xfId="1" applyFont="1" applyBorder="1" applyAlignment="1" applyProtection="1">
      <alignment vertical="center" shrinkToFit="1"/>
    </xf>
    <xf numFmtId="38" fontId="13" fillId="4" borderId="28" xfId="1" applyFont="1" applyFill="1" applyBorder="1" applyAlignment="1" applyProtection="1">
      <alignment vertical="center" shrinkToFit="1"/>
      <protection locked="0"/>
    </xf>
    <xf numFmtId="38" fontId="13" fillId="0" borderId="28" xfId="1" applyFont="1" applyBorder="1" applyAlignment="1" applyProtection="1">
      <alignment vertical="center" shrinkToFit="1"/>
    </xf>
    <xf numFmtId="38" fontId="17" fillId="0" borderId="34" xfId="1" applyFont="1" applyBorder="1" applyAlignment="1" applyProtection="1">
      <alignment vertical="center" shrinkToFit="1"/>
    </xf>
    <xf numFmtId="38" fontId="17" fillId="0" borderId="14" xfId="1" applyFont="1" applyBorder="1" applyAlignment="1" applyProtection="1">
      <alignment vertical="center" shrinkToFit="1"/>
    </xf>
    <xf numFmtId="0" fontId="12" fillId="4" borderId="26" xfId="0" applyFont="1" applyFill="1" applyBorder="1" applyAlignment="1" applyProtection="1">
      <alignment vertical="center" shrinkToFit="1"/>
      <protection locked="0"/>
    </xf>
    <xf numFmtId="0" fontId="18" fillId="4" borderId="24" xfId="0" applyFont="1" applyFill="1" applyBorder="1" applyAlignment="1" applyProtection="1">
      <alignment vertical="center" shrinkToFit="1"/>
      <protection locked="0"/>
    </xf>
    <xf numFmtId="176" fontId="13" fillId="4" borderId="43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43" xfId="0" applyNumberFormat="1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left" vertical="center" shrinkToFit="1"/>
    </xf>
    <xf numFmtId="0" fontId="22" fillId="2" borderId="0" xfId="0" applyFont="1" applyFill="1" applyAlignment="1">
      <alignment horizontal="left" shrinkToFit="1"/>
    </xf>
    <xf numFmtId="0" fontId="18" fillId="2" borderId="0" xfId="0" applyFont="1" applyFill="1" applyAlignment="1">
      <alignment horizontal="left" shrinkToFit="1"/>
    </xf>
    <xf numFmtId="0" fontId="12" fillId="2" borderId="0" xfId="0" applyFont="1" applyFill="1" applyAlignment="1">
      <alignment horizontal="left" vertical="top" shrinkToFit="1"/>
    </xf>
    <xf numFmtId="0" fontId="1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38" fontId="12" fillId="2" borderId="0" xfId="1" applyFont="1" applyFill="1" applyProtection="1">
      <alignment vertical="center"/>
    </xf>
    <xf numFmtId="38" fontId="18" fillId="2" borderId="0" xfId="0" applyNumberFormat="1" applyFont="1" applyFill="1">
      <alignment vertical="center"/>
    </xf>
    <xf numFmtId="38" fontId="12" fillId="2" borderId="0" xfId="0" applyNumberFormat="1" applyFont="1" applyFill="1" applyAlignment="1">
      <alignment horizontal="center" vertical="center"/>
    </xf>
    <xf numFmtId="38" fontId="18" fillId="2" borderId="0" xfId="1" applyFont="1" applyFill="1" applyAlignment="1" applyProtection="1">
      <alignment vertical="center" shrinkToFit="1"/>
    </xf>
    <xf numFmtId="0" fontId="1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/>
    </xf>
    <xf numFmtId="176" fontId="13" fillId="2" borderId="0" xfId="0" applyNumberFormat="1" applyFont="1" applyFill="1" applyAlignment="1">
      <alignment horizontal="center" vertical="center" shrinkToFit="1"/>
    </xf>
    <xf numFmtId="0" fontId="12" fillId="2" borderId="0" xfId="0" applyFont="1" applyFill="1" applyAlignment="1">
      <alignment vertical="top" shrinkToFit="1"/>
    </xf>
    <xf numFmtId="38" fontId="12" fillId="2" borderId="0" xfId="1" applyFont="1" applyFill="1" applyBorder="1" applyAlignment="1" applyProtection="1">
      <alignment vertical="center" shrinkToFit="1"/>
    </xf>
    <xf numFmtId="176" fontId="13" fillId="2" borderId="0" xfId="0" applyNumberFormat="1" applyFont="1" applyFill="1" applyAlignment="1">
      <alignment horizontal="center" vertical="center"/>
    </xf>
    <xf numFmtId="38" fontId="12" fillId="2" borderId="0" xfId="1" applyFont="1" applyFill="1" applyBorder="1" applyProtection="1">
      <alignment vertical="center"/>
    </xf>
    <xf numFmtId="176" fontId="13" fillId="2" borderId="0" xfId="0" applyNumberFormat="1" applyFont="1" applyFill="1" applyAlignment="1" applyProtection="1">
      <alignment horizontal="center" vertical="center" shrinkToFit="1"/>
      <protection locked="0"/>
    </xf>
    <xf numFmtId="0" fontId="12" fillId="2" borderId="0" xfId="0" applyFont="1" applyFill="1" applyAlignment="1" applyProtection="1">
      <alignment horizontal="left" vertical="center" shrinkToFit="1"/>
      <protection locked="0"/>
    </xf>
    <xf numFmtId="0" fontId="12" fillId="2" borderId="0" xfId="0" applyFont="1" applyFill="1" applyAlignment="1" applyProtection="1">
      <alignment horizontal="left" shrinkToFit="1"/>
      <protection locked="0"/>
    </xf>
    <xf numFmtId="0" fontId="12" fillId="2" borderId="0" xfId="0" applyFont="1" applyFill="1" applyAlignment="1" applyProtection="1">
      <alignment horizontal="left" vertical="top" shrinkToFit="1"/>
      <protection locked="0"/>
    </xf>
    <xf numFmtId="0" fontId="12" fillId="2" borderId="0" xfId="0" applyFont="1" applyFill="1" applyAlignment="1" applyProtection="1">
      <alignment vertical="top" shrinkToFit="1"/>
      <protection locked="0"/>
    </xf>
    <xf numFmtId="38" fontId="12" fillId="2" borderId="0" xfId="1" applyFont="1" applyFill="1" applyBorder="1" applyAlignment="1" applyProtection="1">
      <alignment vertical="center" shrinkToFit="1"/>
      <protection locked="0"/>
    </xf>
    <xf numFmtId="0" fontId="12" fillId="2" borderId="0" xfId="0" applyFont="1" applyFill="1" applyAlignment="1">
      <alignment horizontal="center" vertical="center" shrinkToFit="1"/>
    </xf>
    <xf numFmtId="0" fontId="18" fillId="2" borderId="0" xfId="0" applyFont="1" applyFill="1" applyAlignment="1">
      <alignment horizontal="left" vertical="center"/>
    </xf>
    <xf numFmtId="38" fontId="17" fillId="4" borderId="49" xfId="1" applyFont="1" applyFill="1" applyBorder="1" applyAlignment="1" applyProtection="1">
      <alignment vertical="center" shrinkToFit="1"/>
      <protection locked="0"/>
    </xf>
    <xf numFmtId="38" fontId="17" fillId="4" borderId="18" xfId="1" applyFont="1" applyFill="1" applyBorder="1" applyAlignment="1" applyProtection="1">
      <alignment vertical="center" shrinkToFit="1"/>
      <protection locked="0"/>
    </xf>
    <xf numFmtId="38" fontId="13" fillId="4" borderId="9" xfId="1" applyFont="1" applyFill="1" applyBorder="1" applyAlignment="1" applyProtection="1">
      <alignment vertical="center" shrinkToFit="1"/>
      <protection locked="0"/>
    </xf>
    <xf numFmtId="38" fontId="13" fillId="4" borderId="18" xfId="1" applyFont="1" applyFill="1" applyBorder="1" applyAlignment="1" applyProtection="1">
      <alignment vertical="center" shrinkToFit="1"/>
      <protection locked="0"/>
    </xf>
    <xf numFmtId="0" fontId="18" fillId="4" borderId="26" xfId="0" applyFont="1" applyFill="1" applyBorder="1" applyAlignment="1" applyProtection="1">
      <alignment vertical="center" shrinkToFit="1"/>
      <protection locked="0"/>
    </xf>
    <xf numFmtId="0" fontId="11" fillId="5" borderId="26" xfId="0" applyFont="1" applyFill="1" applyBorder="1" applyAlignment="1">
      <alignment horizontal="center" vertical="center"/>
    </xf>
    <xf numFmtId="178" fontId="12" fillId="2" borderId="0" xfId="0" applyNumberFormat="1" applyFont="1" applyFill="1" applyAlignment="1">
      <alignment horizontal="center" vertical="center"/>
    </xf>
    <xf numFmtId="38" fontId="20" fillId="2" borderId="22" xfId="1" applyFont="1" applyFill="1" applyBorder="1" applyAlignment="1" applyProtection="1">
      <alignment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5" xfId="0" applyFont="1" applyFill="1" applyBorder="1">
      <alignment vertical="center"/>
    </xf>
    <xf numFmtId="0" fontId="16" fillId="2" borderId="52" xfId="0" applyFont="1" applyFill="1" applyBorder="1" applyAlignment="1">
      <alignment vertical="center" shrinkToFit="1"/>
    </xf>
    <xf numFmtId="0" fontId="16" fillId="2" borderId="52" xfId="0" applyFont="1" applyFill="1" applyBorder="1" applyAlignment="1">
      <alignment horizontal="center" vertical="center" shrinkToFit="1"/>
    </xf>
    <xf numFmtId="179" fontId="14" fillId="0" borderId="1" xfId="2" applyNumberFormat="1" applyFont="1" applyBorder="1" applyAlignment="1" applyProtection="1">
      <alignment horizontal="right" vertical="center" shrinkToFit="1"/>
    </xf>
    <xf numFmtId="179" fontId="14" fillId="0" borderId="28" xfId="2" applyNumberFormat="1" applyFont="1" applyBorder="1" applyAlignment="1" applyProtection="1">
      <alignment horizontal="right" vertical="center" shrinkToFit="1"/>
    </xf>
    <xf numFmtId="179" fontId="15" fillId="0" borderId="34" xfId="2" applyNumberFormat="1" applyFont="1" applyBorder="1" applyAlignment="1" applyProtection="1">
      <alignment horizontal="right" vertical="center" shrinkToFit="1"/>
    </xf>
    <xf numFmtId="179" fontId="14" fillId="2" borderId="1" xfId="2" applyNumberFormat="1" applyFont="1" applyFill="1" applyBorder="1" applyAlignment="1" applyProtection="1">
      <alignment horizontal="right" vertical="center" shrinkToFit="1"/>
    </xf>
    <xf numFmtId="179" fontId="14" fillId="2" borderId="28" xfId="2" applyNumberFormat="1" applyFont="1" applyFill="1" applyBorder="1" applyAlignment="1" applyProtection="1">
      <alignment horizontal="right" vertical="center" shrinkToFit="1"/>
    </xf>
    <xf numFmtId="179" fontId="15" fillId="2" borderId="34" xfId="2" applyNumberFormat="1" applyFont="1" applyFill="1" applyBorder="1" applyAlignment="1" applyProtection="1">
      <alignment horizontal="right" vertical="center" shrinkToFit="1"/>
    </xf>
    <xf numFmtId="178" fontId="12" fillId="4" borderId="0" xfId="0" applyNumberFormat="1" applyFont="1" applyFill="1" applyAlignment="1" applyProtection="1">
      <alignment horizontal="center" vertical="center"/>
      <protection locked="0"/>
    </xf>
    <xf numFmtId="9" fontId="12" fillId="4" borderId="47" xfId="0" applyNumberFormat="1" applyFont="1" applyFill="1" applyBorder="1" applyAlignment="1" applyProtection="1">
      <alignment horizontal="center" vertical="center" shrinkToFit="1"/>
      <protection locked="0"/>
    </xf>
    <xf numFmtId="9" fontId="12" fillId="2" borderId="47" xfId="0" applyNumberFormat="1" applyFont="1" applyFill="1" applyBorder="1" applyAlignment="1">
      <alignment horizontal="center" vertical="center" shrinkToFit="1"/>
    </xf>
    <xf numFmtId="38" fontId="13" fillId="2" borderId="9" xfId="1" applyFont="1" applyFill="1" applyBorder="1" applyAlignment="1" applyProtection="1">
      <alignment vertical="center"/>
    </xf>
    <xf numFmtId="38" fontId="13" fillId="2" borderId="11" xfId="1" applyFont="1" applyFill="1" applyBorder="1" applyAlignment="1" applyProtection="1">
      <alignment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textRotation="255"/>
    </xf>
    <xf numFmtId="0" fontId="12" fillId="3" borderId="28" xfId="0" applyFont="1" applyFill="1" applyBorder="1" applyAlignment="1">
      <alignment horizontal="center" vertical="center" textRotation="255"/>
    </xf>
    <xf numFmtId="0" fontId="12" fillId="2" borderId="39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0" fontId="12" fillId="2" borderId="20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2" fillId="2" borderId="4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right" vertical="center" wrapText="1"/>
    </xf>
    <xf numFmtId="0" fontId="12" fillId="2" borderId="11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5" fontId="17" fillId="0" borderId="4" xfId="0" applyNumberFormat="1" applyFont="1" applyBorder="1">
      <alignment vertical="center"/>
    </xf>
    <xf numFmtId="5" fontId="17" fillId="0" borderId="25" xfId="0" applyNumberFormat="1" applyFont="1" applyBorder="1">
      <alignment vertical="center"/>
    </xf>
    <xf numFmtId="5" fontId="17" fillId="0" borderId="13" xfId="0" applyNumberFormat="1" applyFont="1" applyBorder="1">
      <alignment vertical="center"/>
    </xf>
    <xf numFmtId="5" fontId="17" fillId="0" borderId="40" xfId="0" applyNumberFormat="1" applyFont="1" applyBorder="1">
      <alignment vertical="center"/>
    </xf>
    <xf numFmtId="38" fontId="17" fillId="2" borderId="39" xfId="0" applyNumberFormat="1" applyFont="1" applyFill="1" applyBorder="1">
      <alignment vertical="center"/>
    </xf>
    <xf numFmtId="0" fontId="17" fillId="2" borderId="39" xfId="0" applyFont="1" applyFill="1" applyBorder="1">
      <alignment vertical="center"/>
    </xf>
    <xf numFmtId="38" fontId="17" fillId="2" borderId="29" xfId="1" applyFont="1" applyFill="1" applyBorder="1" applyAlignment="1" applyProtection="1">
      <alignment vertical="center"/>
    </xf>
    <xf numFmtId="38" fontId="17" fillId="2" borderId="31" xfId="1" applyFont="1" applyFill="1" applyBorder="1" applyAlignment="1" applyProtection="1">
      <alignment vertical="center"/>
    </xf>
    <xf numFmtId="38" fontId="17" fillId="2" borderId="14" xfId="1" applyFont="1" applyFill="1" applyBorder="1" applyAlignment="1" applyProtection="1">
      <alignment vertical="center"/>
    </xf>
    <xf numFmtId="38" fontId="17" fillId="2" borderId="21" xfId="1" applyFont="1" applyFill="1" applyBorder="1" applyAlignment="1" applyProtection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38" fontId="17" fillId="2" borderId="32" xfId="1" applyFont="1" applyFill="1" applyBorder="1" applyAlignment="1" applyProtection="1">
      <alignment vertical="center"/>
    </xf>
    <xf numFmtId="38" fontId="17" fillId="2" borderId="38" xfId="1" applyFont="1" applyFill="1" applyBorder="1" applyAlignment="1" applyProtection="1">
      <alignment vertical="center"/>
    </xf>
    <xf numFmtId="0" fontId="12" fillId="2" borderId="9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0" fontId="18" fillId="2" borderId="9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 textRotation="255"/>
    </xf>
    <xf numFmtId="0" fontId="12" fillId="6" borderId="28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distributed" vertical="center"/>
    </xf>
    <xf numFmtId="0" fontId="12" fillId="2" borderId="0" xfId="0" applyFont="1" applyFill="1" applyAlignment="1">
      <alignment horizontal="distributed" vertical="center"/>
    </xf>
    <xf numFmtId="177" fontId="13" fillId="2" borderId="44" xfId="0" applyNumberFormat="1" applyFont="1" applyFill="1" applyBorder="1" applyAlignment="1">
      <alignment horizontal="center" vertical="center"/>
    </xf>
    <xf numFmtId="177" fontId="13" fillId="2" borderId="38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textRotation="255"/>
    </xf>
    <xf numFmtId="0" fontId="1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2" fillId="2" borderId="16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8" fillId="2" borderId="7" xfId="0" applyFont="1" applyFill="1" applyBorder="1" applyAlignment="1">
      <alignment horizontal="left" vertical="top"/>
    </xf>
    <xf numFmtId="0" fontId="12" fillId="2" borderId="7" xfId="0" applyFont="1" applyFill="1" applyBorder="1" applyAlignment="1">
      <alignment horizontal="left" vertical="top"/>
    </xf>
    <xf numFmtId="0" fontId="12" fillId="2" borderId="7" xfId="0" applyFont="1" applyFill="1" applyBorder="1" applyAlignment="1">
      <alignment vertical="top" shrinkToFit="1"/>
    </xf>
    <xf numFmtId="38" fontId="13" fillId="4" borderId="9" xfId="1" applyFont="1" applyFill="1" applyBorder="1" applyAlignment="1" applyProtection="1">
      <alignment vertical="center" shrinkToFit="1"/>
      <protection locked="0"/>
    </xf>
    <xf numFmtId="38" fontId="13" fillId="4" borderId="18" xfId="1" applyFont="1" applyFill="1" applyBorder="1" applyAlignment="1" applyProtection="1">
      <alignment vertical="center" shrinkToFit="1"/>
      <protection locked="0"/>
    </xf>
    <xf numFmtId="0" fontId="12" fillId="4" borderId="7" xfId="0" applyFont="1" applyFill="1" applyBorder="1" applyAlignment="1" applyProtection="1">
      <alignment vertical="top" shrinkToFit="1"/>
      <protection locked="0"/>
    </xf>
    <xf numFmtId="0" fontId="7" fillId="2" borderId="9" xfId="0" applyFont="1" applyFill="1" applyBorder="1" applyAlignment="1">
      <alignment vertical="center" shrinkToFit="1"/>
    </xf>
    <xf numFmtId="0" fontId="12" fillId="2" borderId="11" xfId="0" applyFont="1" applyFill="1" applyBorder="1" applyAlignment="1">
      <alignment vertical="center" shrinkToFit="1"/>
    </xf>
    <xf numFmtId="0" fontId="20" fillId="6" borderId="8" xfId="0" applyFont="1" applyFill="1" applyBorder="1" applyAlignment="1">
      <alignment horizontal="center" vertical="center"/>
    </xf>
    <xf numFmtId="0" fontId="20" fillId="6" borderId="27" xfId="0" applyFont="1" applyFill="1" applyBorder="1" applyAlignment="1">
      <alignment horizontal="center" vertical="center"/>
    </xf>
    <xf numFmtId="0" fontId="20" fillId="6" borderId="30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5" fontId="17" fillId="4" borderId="0" xfId="0" applyNumberFormat="1" applyFont="1" applyFill="1" applyAlignment="1">
      <alignment vertical="center" shrinkToFit="1"/>
    </xf>
    <xf numFmtId="5" fontId="17" fillId="4" borderId="25" xfId="0" applyNumberFormat="1" applyFont="1" applyFill="1" applyBorder="1" applyAlignment="1">
      <alignment vertical="center" shrinkToFit="1"/>
    </xf>
    <xf numFmtId="5" fontId="17" fillId="4" borderId="14" xfId="0" applyNumberFormat="1" applyFont="1" applyFill="1" applyBorder="1" applyAlignment="1">
      <alignment vertical="center" shrinkToFit="1"/>
    </xf>
    <xf numFmtId="5" fontId="17" fillId="4" borderId="40" xfId="0" applyNumberFormat="1" applyFont="1" applyFill="1" applyBorder="1" applyAlignment="1">
      <alignment vertical="center" shrinkToFit="1"/>
    </xf>
    <xf numFmtId="38" fontId="13" fillId="2" borderId="29" xfId="1" applyFont="1" applyFill="1" applyBorder="1" applyAlignment="1" applyProtection="1">
      <alignment vertical="center" shrinkToFit="1"/>
    </xf>
    <xf numFmtId="38" fontId="13" fillId="2" borderId="31" xfId="1" applyFont="1" applyFill="1" applyBorder="1" applyAlignment="1" applyProtection="1">
      <alignment vertical="center" shrinkToFit="1"/>
    </xf>
    <xf numFmtId="38" fontId="17" fillId="4" borderId="51" xfId="1" applyFont="1" applyFill="1" applyBorder="1" applyAlignment="1" applyProtection="1">
      <alignment vertical="center" shrinkToFit="1"/>
    </xf>
    <xf numFmtId="38" fontId="17" fillId="4" borderId="31" xfId="1" applyFont="1" applyFill="1" applyBorder="1" applyAlignment="1" applyProtection="1">
      <alignment vertical="center" shrinkToFit="1"/>
    </xf>
    <xf numFmtId="38" fontId="17" fillId="2" borderId="13" xfId="1" applyFont="1" applyFill="1" applyBorder="1" applyAlignment="1" applyProtection="1">
      <alignment vertical="center" shrinkToFit="1"/>
    </xf>
    <xf numFmtId="38" fontId="17" fillId="2" borderId="40" xfId="1" applyFont="1" applyFill="1" applyBorder="1" applyAlignment="1" applyProtection="1">
      <alignment vertical="center" shrinkToFit="1"/>
    </xf>
    <xf numFmtId="38" fontId="17" fillId="4" borderId="19" xfId="1" applyFont="1" applyFill="1" applyBorder="1" applyAlignment="1" applyProtection="1">
      <alignment vertical="center" shrinkToFit="1"/>
    </xf>
    <xf numFmtId="38" fontId="17" fillId="4" borderId="40" xfId="1" applyFont="1" applyFill="1" applyBorder="1" applyAlignment="1" applyProtection="1">
      <alignment vertical="center" shrinkToFit="1"/>
    </xf>
    <xf numFmtId="0" fontId="18" fillId="2" borderId="12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27" xfId="0" applyFont="1" applyFill="1" applyBorder="1" applyAlignment="1">
      <alignment vertical="center" shrinkToFit="1"/>
    </xf>
    <xf numFmtId="38" fontId="17" fillId="4" borderId="44" xfId="1" applyFont="1" applyFill="1" applyBorder="1" applyAlignment="1" applyProtection="1">
      <alignment vertical="center" shrinkToFit="1"/>
    </xf>
    <xf numFmtId="38" fontId="17" fillId="4" borderId="38" xfId="1" applyFont="1" applyFill="1" applyBorder="1" applyAlignment="1" applyProtection="1">
      <alignment vertical="center" shrinkToFit="1"/>
    </xf>
    <xf numFmtId="38" fontId="13" fillId="2" borderId="9" xfId="1" applyFont="1" applyFill="1" applyBorder="1" applyAlignment="1" applyProtection="1">
      <alignment vertical="center" shrinkToFit="1"/>
    </xf>
    <xf numFmtId="38" fontId="13" fillId="2" borderId="18" xfId="1" applyFont="1" applyFill="1" applyBorder="1" applyAlignment="1" applyProtection="1">
      <alignment vertical="center" shrinkToFit="1"/>
    </xf>
    <xf numFmtId="38" fontId="17" fillId="4" borderId="49" xfId="1" applyFont="1" applyFill="1" applyBorder="1" applyAlignment="1" applyProtection="1">
      <alignment vertical="center" shrinkToFit="1"/>
    </xf>
    <xf numFmtId="38" fontId="17" fillId="4" borderId="18" xfId="1" applyFont="1" applyFill="1" applyBorder="1" applyAlignment="1" applyProtection="1">
      <alignment vertical="center" shrinkToFit="1"/>
    </xf>
    <xf numFmtId="0" fontId="20" fillId="6" borderId="22" xfId="0" applyFont="1" applyFill="1" applyBorder="1" applyAlignment="1">
      <alignment horizontal="center" vertical="center"/>
    </xf>
    <xf numFmtId="0" fontId="20" fillId="6" borderId="48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20" fillId="6" borderId="42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38" fontId="17" fillId="4" borderId="49" xfId="1" applyFont="1" applyFill="1" applyBorder="1" applyAlignment="1" applyProtection="1">
      <alignment vertical="center" shrinkToFit="1"/>
      <protection locked="0"/>
    </xf>
    <xf numFmtId="38" fontId="17" fillId="4" borderId="18" xfId="1" applyFont="1" applyFill="1" applyBorder="1" applyAlignment="1" applyProtection="1">
      <alignment vertical="center" shrinkToFit="1"/>
      <protection locked="0"/>
    </xf>
    <xf numFmtId="5" fontId="17" fillId="0" borderId="0" xfId="0" applyNumberFormat="1" applyFont="1" applyAlignment="1">
      <alignment vertical="center" shrinkToFit="1"/>
    </xf>
    <xf numFmtId="5" fontId="17" fillId="0" borderId="25" xfId="0" applyNumberFormat="1" applyFont="1" applyBorder="1" applyAlignment="1">
      <alignment vertical="center" shrinkToFit="1"/>
    </xf>
    <xf numFmtId="5" fontId="17" fillId="0" borderId="14" xfId="0" applyNumberFormat="1" applyFont="1" applyBorder="1" applyAlignment="1">
      <alignment vertical="center" shrinkToFit="1"/>
    </xf>
    <xf numFmtId="5" fontId="17" fillId="0" borderId="40" xfId="0" applyNumberFormat="1" applyFont="1" applyBorder="1" applyAlignment="1">
      <alignment vertical="center" shrinkToFit="1"/>
    </xf>
    <xf numFmtId="0" fontId="7" fillId="4" borderId="9" xfId="0" applyFont="1" applyFill="1" applyBorder="1" applyAlignment="1" applyProtection="1">
      <alignment vertical="center" shrinkToFit="1"/>
      <protection locked="0"/>
    </xf>
    <xf numFmtId="0" fontId="12" fillId="4" borderId="11" xfId="0" applyFont="1" applyFill="1" applyBorder="1" applyAlignment="1" applyProtection="1">
      <alignment vertical="center" shrinkToFit="1"/>
      <protection locked="0"/>
    </xf>
    <xf numFmtId="0" fontId="18" fillId="4" borderId="12" xfId="0" applyFont="1" applyFill="1" applyBorder="1" applyAlignment="1" applyProtection="1">
      <alignment vertical="center" shrinkToFit="1"/>
      <protection locked="0"/>
    </xf>
    <xf numFmtId="0" fontId="12" fillId="4" borderId="12" xfId="0" applyFont="1" applyFill="1" applyBorder="1" applyAlignment="1" applyProtection="1">
      <alignment vertical="center" shrinkToFit="1"/>
      <protection locked="0"/>
    </xf>
    <xf numFmtId="0" fontId="12" fillId="4" borderId="27" xfId="0" applyFont="1" applyFill="1" applyBorder="1" applyAlignment="1" applyProtection="1">
      <alignment vertical="center" shrinkToFit="1"/>
      <protection locked="0"/>
    </xf>
    <xf numFmtId="0" fontId="12" fillId="6" borderId="26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41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4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4" borderId="9" xfId="0" applyFont="1" applyFill="1" applyBorder="1" applyAlignment="1" applyProtection="1">
      <alignment vertical="center" shrinkToFit="1"/>
      <protection locked="0"/>
    </xf>
    <xf numFmtId="0" fontId="12" fillId="4" borderId="18" xfId="0" applyFont="1" applyFill="1" applyBorder="1" applyAlignment="1" applyProtection="1">
      <alignment vertical="center" shrinkToFit="1"/>
      <protection locked="0"/>
    </xf>
    <xf numFmtId="177" fontId="13" fillId="4" borderId="44" xfId="0" applyNumberFormat="1" applyFont="1" applyFill="1" applyBorder="1" applyAlignment="1" applyProtection="1">
      <alignment horizontal="center" vertical="center" shrinkToFit="1"/>
      <protection locked="0"/>
    </xf>
    <xf numFmtId="177" fontId="13" fillId="4" borderId="38" xfId="0" applyNumberFormat="1" applyFont="1" applyFill="1" applyBorder="1" applyAlignment="1" applyProtection="1">
      <alignment horizontal="center" vertical="center" shrinkToFit="1"/>
      <protection locked="0"/>
    </xf>
    <xf numFmtId="177" fontId="13" fillId="2" borderId="44" xfId="0" applyNumberFormat="1" applyFont="1" applyFill="1" applyBorder="1" applyAlignment="1">
      <alignment horizontal="center" vertical="center" shrinkToFit="1"/>
    </xf>
    <xf numFmtId="177" fontId="13" fillId="2" borderId="38" xfId="0" applyNumberFormat="1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left" vertical="center" shrinkToFit="1"/>
    </xf>
    <xf numFmtId="0" fontId="22" fillId="2" borderId="0" xfId="0" applyFont="1" applyFill="1" applyAlignment="1">
      <alignment horizontal="left" shrinkToFit="1"/>
    </xf>
    <xf numFmtId="0" fontId="18" fillId="2" borderId="0" xfId="0" applyFont="1" applyFill="1" applyAlignment="1">
      <alignment horizontal="left" shrinkToFit="1"/>
    </xf>
    <xf numFmtId="0" fontId="12" fillId="2" borderId="16" xfId="0" applyFont="1" applyFill="1" applyBorder="1" applyAlignment="1">
      <alignment vertical="center" shrinkToFit="1"/>
    </xf>
    <xf numFmtId="0" fontId="12" fillId="2" borderId="17" xfId="0" applyFont="1" applyFill="1" applyBorder="1" applyAlignment="1">
      <alignment vertical="center" shrinkToFit="1"/>
    </xf>
    <xf numFmtId="0" fontId="18" fillId="2" borderId="0" xfId="0" applyFont="1" applyFill="1" applyAlignment="1">
      <alignment horizontal="left" vertical="top" shrinkToFit="1"/>
    </xf>
    <xf numFmtId="0" fontId="12" fillId="2" borderId="0" xfId="0" applyFont="1" applyFill="1" applyAlignment="1">
      <alignment horizontal="left" vertical="top" shrinkToFi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8" fillId="4" borderId="6" xfId="0" applyFont="1" applyFill="1" applyBorder="1" applyAlignment="1" applyProtection="1">
      <alignment vertical="center" shrinkToFit="1"/>
      <protection locked="0"/>
    </xf>
    <xf numFmtId="0" fontId="18" fillId="4" borderId="7" xfId="0" applyFont="1" applyFill="1" applyBorder="1" applyAlignment="1" applyProtection="1">
      <alignment vertical="center" shrinkToFit="1"/>
      <protection locked="0"/>
    </xf>
    <xf numFmtId="0" fontId="18" fillId="4" borderId="42" xfId="0" applyFont="1" applyFill="1" applyBorder="1" applyAlignment="1" applyProtection="1">
      <alignment vertical="center" shrinkToFit="1"/>
      <protection locked="0"/>
    </xf>
    <xf numFmtId="0" fontId="18" fillId="2" borderId="0" xfId="0" applyFont="1" applyFill="1" applyAlignment="1">
      <alignment horizontal="center" vertical="center" shrinkToFit="1"/>
    </xf>
    <xf numFmtId="0" fontId="18" fillId="4" borderId="0" xfId="0" applyFont="1" applyFill="1" applyAlignment="1" applyProtection="1">
      <alignment horizontal="left" shrinkToFit="1"/>
      <protection locked="0"/>
    </xf>
    <xf numFmtId="0" fontId="12" fillId="4" borderId="0" xfId="0" applyFont="1" applyFill="1" applyAlignment="1" applyProtection="1">
      <alignment horizontal="left" shrinkToFit="1"/>
      <protection locked="0"/>
    </xf>
    <xf numFmtId="0" fontId="12" fillId="4" borderId="16" xfId="0" applyFont="1" applyFill="1" applyBorder="1" applyAlignment="1" applyProtection="1">
      <alignment vertical="center" shrinkToFit="1"/>
      <protection locked="0"/>
    </xf>
    <xf numFmtId="0" fontId="12" fillId="4" borderId="17" xfId="0" applyFont="1" applyFill="1" applyBorder="1" applyAlignment="1" applyProtection="1">
      <alignment vertical="center" shrinkToFit="1"/>
      <protection locked="0"/>
    </xf>
    <xf numFmtId="0" fontId="12" fillId="4" borderId="0" xfId="0" applyFont="1" applyFill="1" applyAlignment="1" applyProtection="1">
      <alignment horizontal="left" vertical="center" shrinkToFit="1"/>
      <protection locked="0"/>
    </xf>
    <xf numFmtId="0" fontId="12" fillId="5" borderId="36" xfId="0" applyFont="1" applyFill="1" applyBorder="1" applyAlignment="1">
      <alignment horizontal="center" vertical="center" textRotation="255"/>
    </xf>
    <xf numFmtId="0" fontId="12" fillId="5" borderId="37" xfId="0" applyFont="1" applyFill="1" applyBorder="1" applyAlignment="1">
      <alignment horizontal="center" vertical="center" textRotation="255"/>
    </xf>
    <xf numFmtId="0" fontId="21" fillId="5" borderId="22" xfId="0" applyFont="1" applyFill="1" applyBorder="1" applyAlignment="1">
      <alignment horizontal="center" vertical="center"/>
    </xf>
    <xf numFmtId="0" fontId="20" fillId="5" borderId="48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/>
    </xf>
    <xf numFmtId="0" fontId="20" fillId="5" borderId="42" xfId="0" applyFont="1" applyFill="1" applyBorder="1" applyAlignment="1">
      <alignment horizontal="center" vertical="center"/>
    </xf>
    <xf numFmtId="38" fontId="17" fillId="0" borderId="19" xfId="1" applyFont="1" applyBorder="1" applyAlignment="1" applyProtection="1">
      <alignment vertical="center" shrinkToFit="1"/>
    </xf>
    <xf numFmtId="38" fontId="17" fillId="0" borderId="40" xfId="1" applyFont="1" applyBorder="1" applyAlignment="1" applyProtection="1">
      <alignment vertical="center" shrinkToFit="1"/>
    </xf>
    <xf numFmtId="38" fontId="17" fillId="4" borderId="51" xfId="1" applyFont="1" applyFill="1" applyBorder="1" applyAlignment="1" applyProtection="1">
      <alignment vertical="center" shrinkToFit="1"/>
      <protection locked="0"/>
    </xf>
    <xf numFmtId="38" fontId="17" fillId="4" borderId="31" xfId="1" applyFont="1" applyFill="1" applyBorder="1" applyAlignment="1" applyProtection="1">
      <alignment vertical="center" shrinkToFit="1"/>
      <protection locked="0"/>
    </xf>
    <xf numFmtId="0" fontId="7" fillId="5" borderId="15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27" xfId="0" applyFont="1" applyFill="1" applyBorder="1" applyAlignment="1">
      <alignment horizontal="center" vertical="center"/>
    </xf>
    <xf numFmtId="0" fontId="20" fillId="5" borderId="30" xfId="0" applyFont="1" applyFill="1" applyBorder="1" applyAlignment="1">
      <alignment horizontal="center" vertical="center"/>
    </xf>
    <xf numFmtId="0" fontId="20" fillId="5" borderId="35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38" fontId="17" fillId="0" borderId="46" xfId="1" applyFont="1" applyBorder="1" applyAlignment="1" applyProtection="1">
      <alignment vertical="center" shrinkToFit="1"/>
    </xf>
    <xf numFmtId="38" fontId="17" fillId="0" borderId="38" xfId="1" applyFont="1" applyBorder="1" applyAlignment="1" applyProtection="1">
      <alignment vertical="center" shrinkToFit="1"/>
    </xf>
    <xf numFmtId="38" fontId="17" fillId="0" borderId="13" xfId="1" applyFont="1" applyBorder="1" applyAlignment="1" applyProtection="1">
      <alignment vertical="center" shrinkToFit="1"/>
    </xf>
    <xf numFmtId="38" fontId="13" fillId="4" borderId="29" xfId="1" applyFont="1" applyFill="1" applyBorder="1" applyAlignment="1" applyProtection="1">
      <alignment vertical="center" shrinkToFit="1"/>
      <protection locked="0"/>
    </xf>
    <xf numFmtId="38" fontId="13" fillId="4" borderId="31" xfId="1" applyFont="1" applyFill="1" applyBorder="1" applyAlignment="1" applyProtection="1">
      <alignment vertical="center" shrinkToFit="1"/>
      <protection locked="0"/>
    </xf>
    <xf numFmtId="0" fontId="12" fillId="2" borderId="9" xfId="0" applyFont="1" applyFill="1" applyBorder="1" applyAlignment="1">
      <alignment vertical="center" shrinkToFit="1"/>
    </xf>
    <xf numFmtId="0" fontId="12" fillId="2" borderId="18" xfId="0" applyFont="1" applyFill="1" applyBorder="1" applyAlignment="1">
      <alignment vertical="center" shrinkToFit="1"/>
    </xf>
    <xf numFmtId="0" fontId="18" fillId="2" borderId="9" xfId="0" applyFont="1" applyFill="1" applyBorder="1" applyAlignment="1">
      <alignment vertical="center" shrinkToFit="1"/>
    </xf>
    <xf numFmtId="0" fontId="12" fillId="2" borderId="10" xfId="0" applyFont="1" applyFill="1" applyBorder="1" applyAlignment="1">
      <alignment vertical="center" shrinkToFit="1"/>
    </xf>
    <xf numFmtId="0" fontId="12" fillId="2" borderId="7" xfId="0" applyFont="1" applyFill="1" applyBorder="1" applyAlignment="1">
      <alignment vertical="center" shrinkToFit="1"/>
    </xf>
    <xf numFmtId="0" fontId="18" fillId="4" borderId="0" xfId="0" applyFont="1" applyFill="1" applyAlignment="1" applyProtection="1">
      <alignment horizontal="left" vertical="top" shrinkToFit="1"/>
      <protection locked="0"/>
    </xf>
    <xf numFmtId="0" fontId="12" fillId="4" borderId="0" xfId="0" applyFont="1" applyFill="1" applyAlignment="1" applyProtection="1">
      <alignment horizontal="left" vertical="top" shrinkToFit="1"/>
      <protection locked="0"/>
    </xf>
    <xf numFmtId="177" fontId="13" fillId="4" borderId="44" xfId="0" applyNumberFormat="1" applyFont="1" applyFill="1" applyBorder="1" applyAlignment="1" applyProtection="1">
      <alignment horizontal="center" vertical="center"/>
      <protection locked="0"/>
    </xf>
    <xf numFmtId="177" fontId="13" fillId="4" borderId="38" xfId="0" applyNumberFormat="1" applyFont="1" applyFill="1" applyBorder="1" applyAlignment="1" applyProtection="1">
      <alignment horizontal="center" vertical="center"/>
      <protection locked="0"/>
    </xf>
    <xf numFmtId="0" fontId="18" fillId="4" borderId="9" xfId="0" applyFont="1" applyFill="1" applyBorder="1" applyAlignment="1" applyProtection="1">
      <alignment vertical="center" shrinkToFit="1"/>
      <protection locked="0"/>
    </xf>
    <xf numFmtId="0" fontId="12" fillId="4" borderId="10" xfId="0" applyFont="1" applyFill="1" applyBorder="1" applyAlignment="1" applyProtection="1">
      <alignment vertical="center" shrinkToFit="1"/>
      <protection locked="0"/>
    </xf>
    <xf numFmtId="0" fontId="12" fillId="4" borderId="7" xfId="0" applyFont="1" applyFill="1" applyBorder="1" applyAlignment="1" applyProtection="1">
      <alignment vertical="center" shrinkToFit="1"/>
      <protection locked="0"/>
    </xf>
    <xf numFmtId="0" fontId="12" fillId="5" borderId="15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</cellXfs>
  <cellStyles count="13">
    <cellStyle name="パーセント" xfId="2" builtinId="5"/>
    <cellStyle name="パーセント 2" xfId="4" xr:uid="{00000000-0005-0000-0000-000001000000}"/>
    <cellStyle name="桁区切り" xfId="1" builtinId="6"/>
    <cellStyle name="桁区切り 2" xfId="6" xr:uid="{00000000-0005-0000-0000-000003000000}"/>
    <cellStyle name="桁区切り 2 2" xfId="7" xr:uid="{00000000-0005-0000-0000-000004000000}"/>
    <cellStyle name="桁区切り 3" xfId="8" xr:uid="{00000000-0005-0000-0000-000005000000}"/>
    <cellStyle name="通貨 2" xfId="5" xr:uid="{00000000-0005-0000-0000-000006000000}"/>
    <cellStyle name="通貨 2 2" xfId="9" xr:uid="{00000000-0005-0000-0000-000007000000}"/>
    <cellStyle name="通貨 2 3" xfId="10" xr:uid="{00000000-0005-0000-0000-000008000000}"/>
    <cellStyle name="標準" xfId="0" builtinId="0"/>
    <cellStyle name="標準 2" xfId="3" xr:uid="{00000000-0005-0000-0000-00000A000000}"/>
    <cellStyle name="標準 2 2" xfId="11" xr:uid="{00000000-0005-0000-0000-00000B000000}"/>
    <cellStyle name="標準 3" xfId="12" xr:uid="{00000000-0005-0000-0000-00000C000000}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273327</xdr:colOff>
      <xdr:row>44</xdr:row>
      <xdr:rowOff>211294</xdr:rowOff>
    </xdr:from>
    <xdr:to>
      <xdr:col>5</xdr:col>
      <xdr:colOff>753717</xdr:colOff>
      <xdr:row>47</xdr:row>
      <xdr:rowOff>49696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E89B2A63-F124-4F10-AD0F-DA3A4354156A}"/>
            </a:ext>
          </a:extLst>
        </xdr:cNvPr>
        <xdr:cNvGrpSpPr/>
      </xdr:nvGrpSpPr>
      <xdr:grpSpPr>
        <a:xfrm>
          <a:off x="1590952" y="10553857"/>
          <a:ext cx="3068015" cy="743277"/>
          <a:chOff x="1590262" y="10432033"/>
          <a:chExt cx="3072846" cy="732924"/>
        </a:xfrm>
      </xdr:grpSpPr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B8832A7A-7227-4054-9E11-E25BF90686AF}"/>
              </a:ext>
            </a:extLst>
          </xdr:cNvPr>
          <xdr:cNvSpPr/>
        </xdr:nvSpPr>
        <xdr:spPr>
          <a:xfrm>
            <a:off x="1590262" y="10432033"/>
            <a:ext cx="1030250" cy="73292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64951227-30E2-48AB-AFFC-7C9FD94738FB}"/>
              </a:ext>
            </a:extLst>
          </xdr:cNvPr>
          <xdr:cNvSpPr/>
        </xdr:nvSpPr>
        <xdr:spPr>
          <a:xfrm>
            <a:off x="2609022" y="10432033"/>
            <a:ext cx="998817" cy="73292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2E1A4EFD-34F3-450D-8C70-D7824081C285}"/>
              </a:ext>
            </a:extLst>
          </xdr:cNvPr>
          <xdr:cNvSpPr/>
        </xdr:nvSpPr>
        <xdr:spPr>
          <a:xfrm>
            <a:off x="3611217" y="10432033"/>
            <a:ext cx="1051891" cy="72968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78FF0969-1D68-450B-8C04-39D111F062E5}"/>
              </a:ext>
            </a:extLst>
          </xdr:cNvPr>
          <xdr:cNvSpPr/>
        </xdr:nvSpPr>
        <xdr:spPr>
          <a:xfrm>
            <a:off x="1595188" y="10432034"/>
            <a:ext cx="1022116" cy="22768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決裁</a:t>
            </a:r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4B4221E2-20F5-416F-9DBA-2710A0187215}"/>
              </a:ext>
            </a:extLst>
          </xdr:cNvPr>
          <xdr:cNvSpPr/>
        </xdr:nvSpPr>
        <xdr:spPr>
          <a:xfrm>
            <a:off x="2617303" y="10432033"/>
            <a:ext cx="985631" cy="229946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経理課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BA1BE3BE-B58C-4787-A7AB-979C6F66418D}"/>
              </a:ext>
            </a:extLst>
          </xdr:cNvPr>
          <xdr:cNvSpPr/>
        </xdr:nvSpPr>
        <xdr:spPr>
          <a:xfrm>
            <a:off x="3611217" y="10432033"/>
            <a:ext cx="1045643" cy="230875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担当課</a:t>
            </a:r>
          </a:p>
        </xdr:txBody>
      </xdr: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22D7DCB9-EE15-480E-B956-FC8A83DBF87C}"/>
              </a:ext>
            </a:extLst>
          </xdr:cNvPr>
          <xdr:cNvCxnSpPr>
            <a:stCxn id="18" idx="2"/>
            <a:endCxn id="14" idx="2"/>
          </xdr:cNvCxnSpPr>
        </xdr:nvCxnSpPr>
        <xdr:spPr>
          <a:xfrm flipH="1">
            <a:off x="2105387" y="10659718"/>
            <a:ext cx="859" cy="5052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81C9268E-17D7-4E59-9CC4-F1C54C78C4AB}"/>
              </a:ext>
            </a:extLst>
          </xdr:cNvPr>
          <xdr:cNvCxnSpPr>
            <a:stCxn id="19" idx="2"/>
            <a:endCxn id="15" idx="2"/>
          </xdr:cNvCxnSpPr>
        </xdr:nvCxnSpPr>
        <xdr:spPr>
          <a:xfrm flipH="1">
            <a:off x="3108431" y="10661979"/>
            <a:ext cx="1688" cy="5029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2A013F01-DF6B-4F81-8CBF-9BAAFB35184F}"/>
              </a:ext>
            </a:extLst>
          </xdr:cNvPr>
          <xdr:cNvCxnSpPr>
            <a:stCxn id="20" idx="2"/>
            <a:endCxn id="17" idx="2"/>
          </xdr:cNvCxnSpPr>
        </xdr:nvCxnSpPr>
        <xdr:spPr>
          <a:xfrm>
            <a:off x="4134039" y="10662908"/>
            <a:ext cx="3124" cy="4988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273327</xdr:colOff>
      <xdr:row>44</xdr:row>
      <xdr:rowOff>211294</xdr:rowOff>
    </xdr:from>
    <xdr:to>
      <xdr:col>5</xdr:col>
      <xdr:colOff>753717</xdr:colOff>
      <xdr:row>47</xdr:row>
      <xdr:rowOff>49696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699878A-6164-4FFA-B91B-5E9D07782807}"/>
            </a:ext>
          </a:extLst>
        </xdr:cNvPr>
        <xdr:cNvGrpSpPr/>
      </xdr:nvGrpSpPr>
      <xdr:grpSpPr>
        <a:xfrm>
          <a:off x="1590952" y="10553857"/>
          <a:ext cx="3068015" cy="743277"/>
          <a:chOff x="1590262" y="10432033"/>
          <a:chExt cx="3072846" cy="732924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669B3D04-E8AF-43E1-A2E1-349B145A1104}"/>
              </a:ext>
            </a:extLst>
          </xdr:cNvPr>
          <xdr:cNvSpPr/>
        </xdr:nvSpPr>
        <xdr:spPr>
          <a:xfrm>
            <a:off x="1590262" y="10432033"/>
            <a:ext cx="1030250" cy="73292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C83EA752-746D-4FD7-9093-EA41D2E0F1A4}"/>
              </a:ext>
            </a:extLst>
          </xdr:cNvPr>
          <xdr:cNvSpPr/>
        </xdr:nvSpPr>
        <xdr:spPr>
          <a:xfrm>
            <a:off x="2609022" y="10432033"/>
            <a:ext cx="998817" cy="73292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C82DD9D-98D9-4992-8D12-214EF58182A3}"/>
              </a:ext>
            </a:extLst>
          </xdr:cNvPr>
          <xdr:cNvSpPr/>
        </xdr:nvSpPr>
        <xdr:spPr>
          <a:xfrm>
            <a:off x="3611217" y="10432033"/>
            <a:ext cx="1051891" cy="72968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CE7B5647-801B-454C-81EA-748F244D3BB1}"/>
              </a:ext>
            </a:extLst>
          </xdr:cNvPr>
          <xdr:cNvSpPr/>
        </xdr:nvSpPr>
        <xdr:spPr>
          <a:xfrm>
            <a:off x="1595188" y="10432034"/>
            <a:ext cx="1022116" cy="22768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決裁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B38FCB1-C572-4039-B27C-F53ACDE7EB7E}"/>
              </a:ext>
            </a:extLst>
          </xdr:cNvPr>
          <xdr:cNvSpPr/>
        </xdr:nvSpPr>
        <xdr:spPr>
          <a:xfrm>
            <a:off x="2617303" y="10432033"/>
            <a:ext cx="985631" cy="229946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経理課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8ED8876D-54E0-4D85-9B76-E4B827CC1A95}"/>
              </a:ext>
            </a:extLst>
          </xdr:cNvPr>
          <xdr:cNvSpPr/>
        </xdr:nvSpPr>
        <xdr:spPr>
          <a:xfrm>
            <a:off x="3611217" y="10432033"/>
            <a:ext cx="1045643" cy="230875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担当課</a:t>
            </a:r>
          </a:p>
        </xdr:txBody>
      </xdr: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BA6D8466-D767-4F46-979D-DAD8157E0231}"/>
              </a:ext>
            </a:extLst>
          </xdr:cNvPr>
          <xdr:cNvCxnSpPr>
            <a:stCxn id="6" idx="2"/>
            <a:endCxn id="3" idx="2"/>
          </xdr:cNvCxnSpPr>
        </xdr:nvCxnSpPr>
        <xdr:spPr>
          <a:xfrm flipH="1">
            <a:off x="2105387" y="10659718"/>
            <a:ext cx="859" cy="5052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76B8F7C9-51D1-4721-96E4-0C33569CD3E7}"/>
              </a:ext>
            </a:extLst>
          </xdr:cNvPr>
          <xdr:cNvCxnSpPr>
            <a:stCxn id="7" idx="2"/>
            <a:endCxn id="4" idx="2"/>
          </xdr:cNvCxnSpPr>
        </xdr:nvCxnSpPr>
        <xdr:spPr>
          <a:xfrm flipH="1">
            <a:off x="3108431" y="10661979"/>
            <a:ext cx="1688" cy="5029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6BA03513-778C-4C76-9327-62FBF0B2A986}"/>
              </a:ext>
            </a:extLst>
          </xdr:cNvPr>
          <xdr:cNvCxnSpPr>
            <a:stCxn id="8" idx="2"/>
            <a:endCxn id="5" idx="2"/>
          </xdr:cNvCxnSpPr>
        </xdr:nvCxnSpPr>
        <xdr:spPr>
          <a:xfrm>
            <a:off x="4134039" y="10662908"/>
            <a:ext cx="3124" cy="4988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ficialDataTaketoku\&#29694;&#22580;&#21029;Folder\01&#39640;&#35069;Folder\SK%20Project%20Folder\SK08&#24180;&#36861;&#21152;&#24037;&#20107;\SK-(201-19)&#35440;&#25152;6&#22679;&#35373;&#24037;&#20107;08\&#25958;&#36032;&#25913;&#36896;&#12495;&#12454;&#12473;&#35211;&#313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TN-1015"/>
      <sheetName val="本体"/>
      <sheetName val="備品"/>
      <sheetName val="実行"/>
      <sheetName val="備品価格表1"/>
      <sheetName val="備品価格表2"/>
      <sheetName val="本体価格表a"/>
      <sheetName val="本体価格表ｂ"/>
      <sheetName val="本体価格表ｃ"/>
      <sheetName val="本体協力業者価格表"/>
      <sheetName val="倉庫棟価格表"/>
      <sheetName val="便所棟価格表"/>
      <sheetName val="ﾕﾆｯﾄ式便所価格表"/>
      <sheetName val="ﾕﾆｯﾄﾊｳｽ価格表"/>
      <sheetName val="別途工事価格表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 xml:space="preserve"> 本体ﾘ-ｽ料</v>
          </cell>
          <cell r="C9" t="str">
            <v xml:space="preserve"> ／延坪日</v>
          </cell>
          <cell r="D9" t="str">
            <v>－</v>
          </cell>
          <cell r="E9">
            <v>0.03</v>
          </cell>
          <cell r="G9" t="str">
            <v>－</v>
          </cell>
          <cell r="H9">
            <v>0.03</v>
          </cell>
          <cell r="J9" t="str">
            <v>－</v>
          </cell>
          <cell r="K9">
            <v>3.5000000000000003E-2</v>
          </cell>
          <cell r="L9" t="str">
            <v>－</v>
          </cell>
          <cell r="M9">
            <v>3.5000000000000003E-2</v>
          </cell>
        </row>
        <row r="10">
          <cell r="B10" t="str">
            <v xml:space="preserve"> 基礎　松抗</v>
          </cell>
          <cell r="C10" t="str">
            <v xml:space="preserve"> ／建坪</v>
          </cell>
          <cell r="D10" t="str">
            <v>－</v>
          </cell>
          <cell r="E10">
            <v>5.3</v>
          </cell>
          <cell r="G10" t="str">
            <v>－</v>
          </cell>
          <cell r="H10">
            <v>5.3</v>
          </cell>
          <cell r="J10" t="str">
            <v>－</v>
          </cell>
          <cell r="K10">
            <v>5.3</v>
          </cell>
          <cell r="L10" t="str">
            <v>－</v>
          </cell>
          <cell r="M10">
            <v>5.3</v>
          </cell>
        </row>
        <row r="11">
          <cell r="B11" t="str">
            <v xml:space="preserve">  〃 CB造 布基礎 2段</v>
          </cell>
          <cell r="C11" t="str">
            <v xml:space="preserve"> ／ 〃</v>
          </cell>
          <cell r="D11" t="str">
            <v>－</v>
          </cell>
          <cell r="E11">
            <v>13</v>
          </cell>
          <cell r="G11" t="str">
            <v>－</v>
          </cell>
          <cell r="H11">
            <v>13</v>
          </cell>
          <cell r="J11" t="str">
            <v>－</v>
          </cell>
          <cell r="K11">
            <v>13</v>
          </cell>
          <cell r="L11" t="str">
            <v>－</v>
          </cell>
          <cell r="M11">
            <v>13</v>
          </cell>
        </row>
        <row r="12">
          <cell r="B12" t="str">
            <v xml:space="preserve">  〃 RC造 布基礎</v>
          </cell>
          <cell r="C12" t="str">
            <v xml:space="preserve"> ／ 〃</v>
          </cell>
          <cell r="D12" t="str">
            <v>－</v>
          </cell>
          <cell r="E12">
            <v>17</v>
          </cell>
          <cell r="G12" t="str">
            <v>－</v>
          </cell>
          <cell r="H12">
            <v>17</v>
          </cell>
          <cell r="J12" t="str">
            <v>－</v>
          </cell>
          <cell r="K12">
            <v>17</v>
          </cell>
          <cell r="L12" t="str">
            <v>－</v>
          </cell>
          <cell r="M12">
            <v>17</v>
          </cell>
        </row>
        <row r="13">
          <cell r="B13" t="str">
            <v xml:space="preserve"> 本体材料</v>
          </cell>
          <cell r="C13" t="str">
            <v xml:space="preserve"> ／延坪</v>
          </cell>
          <cell r="D13" t="str">
            <v>－</v>
          </cell>
          <cell r="E13">
            <v>0.6</v>
          </cell>
          <cell r="G13" t="str">
            <v>－</v>
          </cell>
          <cell r="H13">
            <v>0.6</v>
          </cell>
          <cell r="J13" t="str">
            <v>－</v>
          </cell>
          <cell r="K13">
            <v>0.7</v>
          </cell>
          <cell r="L13" t="str">
            <v>－</v>
          </cell>
          <cell r="M13">
            <v>0.7</v>
          </cell>
        </row>
        <row r="14">
          <cell r="B14" t="str">
            <v xml:space="preserve">  〃 工事</v>
          </cell>
          <cell r="C14" t="str">
            <v xml:space="preserve"> ／ 〃</v>
          </cell>
          <cell r="D14">
            <v>0.38</v>
          </cell>
          <cell r="E14">
            <v>17</v>
          </cell>
          <cell r="G14">
            <v>0.38</v>
          </cell>
          <cell r="H14">
            <v>17</v>
          </cell>
          <cell r="J14">
            <v>0.38</v>
          </cell>
          <cell r="K14">
            <v>17</v>
          </cell>
          <cell r="L14">
            <v>0.38</v>
          </cell>
          <cell r="M14">
            <v>17</v>
          </cell>
        </row>
        <row r="15">
          <cell r="B15" t="str">
            <v xml:space="preserve"> 電気材料</v>
          </cell>
          <cell r="C15" t="str">
            <v xml:space="preserve"> ／ 〃</v>
          </cell>
          <cell r="D15" t="str">
            <v>－</v>
          </cell>
          <cell r="E15">
            <v>4.5</v>
          </cell>
          <cell r="G15" t="str">
            <v>－</v>
          </cell>
          <cell r="H15">
            <v>4.5</v>
          </cell>
          <cell r="J15" t="str">
            <v>－</v>
          </cell>
          <cell r="K15">
            <v>4.5</v>
          </cell>
          <cell r="L15" t="str">
            <v>－</v>
          </cell>
          <cell r="M15">
            <v>4.5</v>
          </cell>
        </row>
        <row r="16">
          <cell r="B16" t="str">
            <v xml:space="preserve">  〃 工事</v>
          </cell>
          <cell r="C16" t="str">
            <v xml:space="preserve"> ／ 〃</v>
          </cell>
          <cell r="D16">
            <v>0.26</v>
          </cell>
          <cell r="E16">
            <v>17</v>
          </cell>
          <cell r="G16">
            <v>0.26</v>
          </cell>
          <cell r="H16">
            <v>17</v>
          </cell>
          <cell r="J16">
            <v>0.26</v>
          </cell>
          <cell r="K16">
            <v>17</v>
          </cell>
          <cell r="L16">
            <v>0.26</v>
          </cell>
          <cell r="M16">
            <v>17</v>
          </cell>
        </row>
        <row r="17">
          <cell r="B17" t="str">
            <v xml:space="preserve"> 設備材料</v>
          </cell>
          <cell r="C17" t="str">
            <v xml:space="preserve"> ／ 〃</v>
          </cell>
          <cell r="D17" t="str">
            <v>－</v>
          </cell>
          <cell r="E17">
            <v>3</v>
          </cell>
          <cell r="G17" t="str">
            <v>－</v>
          </cell>
          <cell r="H17">
            <v>3</v>
          </cell>
          <cell r="J17" t="str">
            <v>－</v>
          </cell>
          <cell r="K17">
            <v>3</v>
          </cell>
          <cell r="L17" t="str">
            <v>－</v>
          </cell>
          <cell r="M17">
            <v>3</v>
          </cell>
        </row>
        <row r="18">
          <cell r="B18" t="str">
            <v xml:space="preserve">  〃 工事</v>
          </cell>
          <cell r="C18" t="str">
            <v xml:space="preserve"> ／ 〃</v>
          </cell>
          <cell r="D18">
            <v>0.2</v>
          </cell>
          <cell r="E18">
            <v>17</v>
          </cell>
          <cell r="G18">
            <v>0.2</v>
          </cell>
          <cell r="H18">
            <v>17</v>
          </cell>
          <cell r="J18">
            <v>0.2</v>
          </cell>
          <cell r="K18">
            <v>17</v>
          </cell>
          <cell r="L18">
            <v>0.2</v>
          </cell>
          <cell r="M18">
            <v>17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1"/>
  <sheetViews>
    <sheetView tabSelected="1" topLeftCell="B1" zoomScale="120" zoomScaleNormal="120" zoomScaleSheetLayoutView="115" workbookViewId="0">
      <selection activeCell="I3" sqref="I3"/>
    </sheetView>
  </sheetViews>
  <sheetFormatPr defaultColWidth="0" defaultRowHeight="15" zeroHeight="1"/>
  <cols>
    <col min="1" max="1" width="4.375" style="27" hidden="1" customWidth="1"/>
    <col min="2" max="2" width="17.25" style="17" customWidth="1"/>
    <col min="3" max="3" width="15" style="17" customWidth="1"/>
    <col min="4" max="4" width="4" style="17" customWidth="1"/>
    <col min="5" max="5" width="15" style="17" customWidth="1"/>
    <col min="6" max="6" width="10" style="17" customWidth="1"/>
    <col min="7" max="8" width="5" style="17" customWidth="1"/>
    <col min="9" max="9" width="10" style="17" customWidth="1"/>
    <col min="10" max="10" width="15" style="17" customWidth="1"/>
    <col min="11" max="11" width="12.5" style="17" customWidth="1"/>
    <col min="12" max="12" width="0.625" style="17" customWidth="1"/>
    <col min="13" max="16" width="2" style="17" hidden="1" customWidth="1"/>
    <col min="17" max="21" width="0" style="17" hidden="1" customWidth="1"/>
    <col min="22" max="16384" width="9" style="17" hidden="1"/>
  </cols>
  <sheetData>
    <row r="1" spans="1:21" ht="15.75" thickBot="1">
      <c r="A1" s="15"/>
      <c r="B1" s="16"/>
      <c r="I1" s="111" t="s">
        <v>55</v>
      </c>
      <c r="J1" s="144" t="s">
        <v>61</v>
      </c>
      <c r="K1" s="15" t="s">
        <v>45</v>
      </c>
      <c r="L1" s="27"/>
      <c r="Q1" s="19"/>
      <c r="R1" s="19"/>
      <c r="S1" s="19"/>
      <c r="T1" s="19"/>
      <c r="U1" s="19"/>
    </row>
    <row r="2" spans="1:21" ht="24.75" customHeight="1" thickBot="1">
      <c r="A2" s="15"/>
      <c r="D2" s="199" t="s">
        <v>27</v>
      </c>
      <c r="E2" s="200"/>
      <c r="F2" s="200"/>
      <c r="I2" s="272">
        <v>45382</v>
      </c>
      <c r="J2" s="273"/>
      <c r="K2" s="98">
        <v>1</v>
      </c>
      <c r="L2" s="118"/>
      <c r="Q2" s="19"/>
      <c r="R2" s="19"/>
      <c r="S2" s="19"/>
      <c r="T2" s="19"/>
      <c r="U2" s="19"/>
    </row>
    <row r="3" spans="1:21" ht="6.75" customHeight="1">
      <c r="A3" s="15"/>
      <c r="D3" s="20"/>
      <c r="E3" s="20"/>
      <c r="F3" s="20"/>
      <c r="H3" s="19"/>
      <c r="J3" s="295" t="s">
        <v>36</v>
      </c>
      <c r="K3" s="295"/>
      <c r="L3" s="119"/>
      <c r="Q3" s="19"/>
      <c r="R3" s="19"/>
      <c r="S3" s="19"/>
      <c r="T3" s="19"/>
      <c r="U3" s="19"/>
    </row>
    <row r="4" spans="1:21" ht="11.25" customHeight="1">
      <c r="A4" s="15"/>
      <c r="H4" s="204" t="s">
        <v>1</v>
      </c>
      <c r="I4" s="18" t="s">
        <v>2</v>
      </c>
      <c r="J4" s="295"/>
      <c r="K4" s="295"/>
      <c r="L4" s="119"/>
      <c r="Q4" s="19"/>
      <c r="R4" s="19"/>
      <c r="S4" s="19"/>
      <c r="T4" s="19"/>
      <c r="U4" s="19"/>
    </row>
    <row r="5" spans="1:21" ht="24" customHeight="1">
      <c r="A5" s="15"/>
      <c r="B5" s="17" t="s">
        <v>3</v>
      </c>
      <c r="H5" s="204"/>
      <c r="I5" s="205" t="s">
        <v>4</v>
      </c>
      <c r="J5" s="291" t="s">
        <v>57</v>
      </c>
      <c r="K5" s="292"/>
      <c r="L5" s="120"/>
      <c r="Q5" s="19"/>
      <c r="R5" s="19"/>
      <c r="S5" s="19"/>
      <c r="T5" s="19"/>
      <c r="U5" s="19"/>
    </row>
    <row r="6" spans="1:21" ht="15.75" thickBot="1">
      <c r="A6" s="15"/>
      <c r="B6" s="21"/>
      <c r="C6" s="21"/>
      <c r="D6" s="21"/>
      <c r="H6" s="204"/>
      <c r="I6" s="205"/>
      <c r="J6" s="291"/>
      <c r="K6" s="292"/>
      <c r="L6" s="120"/>
      <c r="Q6" s="19"/>
      <c r="R6" s="19"/>
      <c r="S6" s="19"/>
      <c r="T6" s="19"/>
      <c r="U6" s="19"/>
    </row>
    <row r="7" spans="1:21" ht="18" customHeight="1">
      <c r="A7" s="22"/>
      <c r="B7" s="23" t="s">
        <v>5</v>
      </c>
      <c r="C7" s="293"/>
      <c r="D7" s="294"/>
      <c r="H7" s="204"/>
      <c r="I7" s="24" t="s">
        <v>6</v>
      </c>
      <c r="J7" s="326" t="s">
        <v>58</v>
      </c>
      <c r="K7" s="327"/>
      <c r="L7" s="121"/>
      <c r="Q7" s="19"/>
      <c r="R7" s="19"/>
      <c r="S7" s="19"/>
      <c r="T7" s="19"/>
      <c r="U7" s="19"/>
    </row>
    <row r="8" spans="1:21" ht="18" customHeight="1" thickBot="1">
      <c r="A8" s="22"/>
      <c r="B8" s="30" t="s">
        <v>7</v>
      </c>
      <c r="C8" s="270"/>
      <c r="D8" s="271"/>
      <c r="E8" s="134" t="str">
        <f>IF(G19=10%,"下記取引は全て10%対象取引",IF(G19="*8%","下記取引は全て8％対象取引",""))</f>
        <v>下記取引は全て10%対象取引</v>
      </c>
      <c r="F8" s="26"/>
      <c r="G8" s="26"/>
      <c r="H8" s="27"/>
      <c r="I8" s="28" t="s">
        <v>35</v>
      </c>
      <c r="J8" s="215" t="s">
        <v>59</v>
      </c>
      <c r="K8" s="215"/>
      <c r="L8" s="122"/>
      <c r="Q8" s="19"/>
      <c r="R8" s="19"/>
      <c r="S8" s="19"/>
      <c r="T8" s="19"/>
      <c r="U8" s="19"/>
    </row>
    <row r="9" spans="1:21" ht="18" customHeight="1" thickBot="1">
      <c r="A9" s="22"/>
      <c r="B9" s="30" t="s">
        <v>8</v>
      </c>
      <c r="C9" s="287"/>
      <c r="D9" s="288"/>
      <c r="E9" s="288"/>
      <c r="F9" s="288"/>
      <c r="G9" s="289"/>
      <c r="H9" s="29"/>
      <c r="I9" s="21"/>
      <c r="J9" s="21"/>
      <c r="K9" s="21"/>
      <c r="Q9" s="19"/>
      <c r="R9" s="19"/>
      <c r="S9" s="19"/>
      <c r="T9" s="19"/>
      <c r="U9" s="19"/>
    </row>
    <row r="10" spans="1:21" ht="18" customHeight="1">
      <c r="A10" s="22"/>
      <c r="B10" s="269" t="s">
        <v>9</v>
      </c>
      <c r="C10" s="283" t="s">
        <v>10</v>
      </c>
      <c r="D10" s="284" t="s">
        <v>11</v>
      </c>
      <c r="E10" s="284"/>
      <c r="F10" s="312" t="s">
        <v>12</v>
      </c>
      <c r="G10" s="313"/>
      <c r="H10" s="298" t="s">
        <v>41</v>
      </c>
      <c r="I10" s="299"/>
      <c r="J10" s="285" t="s">
        <v>14</v>
      </c>
      <c r="K10" s="306" t="s">
        <v>60</v>
      </c>
      <c r="L10" s="27"/>
      <c r="Q10" s="19"/>
      <c r="R10" s="19"/>
      <c r="S10" s="19"/>
      <c r="T10" s="19"/>
      <c r="U10" s="19"/>
    </row>
    <row r="11" spans="1:21" ht="18" customHeight="1">
      <c r="A11" s="22"/>
      <c r="B11" s="269"/>
      <c r="C11" s="284"/>
      <c r="D11" s="31" t="s">
        <v>16</v>
      </c>
      <c r="E11" s="31" t="s">
        <v>17</v>
      </c>
      <c r="F11" s="314"/>
      <c r="G11" s="315"/>
      <c r="H11" s="300"/>
      <c r="I11" s="301"/>
      <c r="J11" s="286"/>
      <c r="K11" s="307"/>
      <c r="L11" s="27"/>
      <c r="Q11" s="19"/>
      <c r="R11" s="19"/>
      <c r="S11" s="19"/>
      <c r="T11" s="19"/>
      <c r="U11" s="19"/>
    </row>
    <row r="12" spans="1:21" ht="20.25" customHeight="1">
      <c r="A12" s="22"/>
      <c r="B12" s="130" t="s">
        <v>62</v>
      </c>
      <c r="C12" s="90"/>
      <c r="D12" s="138" t="str">
        <f>IF(C12="","",IF(E12/C12&gt;100%,"N/A",E12/C12))</f>
        <v/>
      </c>
      <c r="E12" s="91" t="str">
        <f>IF(AND(C12="",F12=""),"",+F12+H12)</f>
        <v/>
      </c>
      <c r="F12" s="213"/>
      <c r="G12" s="214"/>
      <c r="H12" s="251"/>
      <c r="I12" s="252"/>
      <c r="J12" s="13" t="str">
        <f>IF(AND(C12="",F12=""),"",IF(C12-E12&lt;0,"N/A",+C12-E12))</f>
        <v/>
      </c>
      <c r="K12" s="79"/>
      <c r="L12" s="123"/>
      <c r="M12" s="107"/>
      <c r="N12" s="108"/>
      <c r="Q12" s="19"/>
      <c r="R12" s="19"/>
      <c r="S12" s="19"/>
      <c r="T12" s="19"/>
      <c r="U12" s="19"/>
    </row>
    <row r="13" spans="1:21" ht="20.25" customHeight="1">
      <c r="A13" s="22"/>
      <c r="B13" s="130"/>
      <c r="C13" s="90"/>
      <c r="D13" s="138" t="str">
        <f t="shared" ref="D13:D15" si="0">IF(C13="","",IF(E13/C13&gt;100%,"N/A",E13/C13))</f>
        <v/>
      </c>
      <c r="E13" s="91" t="str">
        <f t="shared" ref="E13:E17" si="1">IF(AND(C13="",F13=""),"",+F13+H13)</f>
        <v/>
      </c>
      <c r="F13" s="213"/>
      <c r="G13" s="214"/>
      <c r="H13" s="251"/>
      <c r="I13" s="252"/>
      <c r="J13" s="13" t="str">
        <f t="shared" ref="J13:J16" si="2">IF(AND(C13="",F13=""),"",IF(C13-E13&lt;0,"N/A",+C13-E13))</f>
        <v/>
      </c>
      <c r="K13" s="79"/>
      <c r="L13" s="123"/>
      <c r="M13" s="107"/>
      <c r="N13" s="108"/>
      <c r="Q13" s="19"/>
      <c r="R13" s="19"/>
      <c r="S13" s="19"/>
      <c r="T13" s="19"/>
      <c r="U13" s="19"/>
    </row>
    <row r="14" spans="1:21" ht="20.25" customHeight="1">
      <c r="A14" s="22"/>
      <c r="B14" s="130"/>
      <c r="C14" s="90"/>
      <c r="D14" s="138" t="str">
        <f t="shared" si="0"/>
        <v/>
      </c>
      <c r="E14" s="91" t="str">
        <f t="shared" si="1"/>
        <v/>
      </c>
      <c r="F14" s="213"/>
      <c r="G14" s="214"/>
      <c r="H14" s="251"/>
      <c r="I14" s="252"/>
      <c r="J14" s="13" t="str">
        <f t="shared" si="2"/>
        <v/>
      </c>
      <c r="K14" s="79"/>
      <c r="L14" s="123"/>
      <c r="M14" s="107"/>
      <c r="N14" s="109"/>
      <c r="Q14" s="19"/>
      <c r="R14" s="19"/>
      <c r="S14" s="19"/>
      <c r="T14" s="19"/>
      <c r="U14" s="19"/>
    </row>
    <row r="15" spans="1:21" ht="20.25" customHeight="1">
      <c r="A15" s="22"/>
      <c r="B15" s="96"/>
      <c r="C15" s="90"/>
      <c r="D15" s="138" t="str">
        <f t="shared" si="0"/>
        <v/>
      </c>
      <c r="E15" s="91" t="str">
        <f t="shared" si="1"/>
        <v/>
      </c>
      <c r="F15" s="213"/>
      <c r="G15" s="214"/>
      <c r="H15" s="251"/>
      <c r="I15" s="252"/>
      <c r="J15" s="13" t="str">
        <f t="shared" si="2"/>
        <v/>
      </c>
      <c r="K15" s="79"/>
      <c r="L15" s="123"/>
      <c r="M15" s="107"/>
      <c r="N15" s="109"/>
      <c r="Q15" s="19"/>
      <c r="R15" s="19"/>
      <c r="S15" s="19"/>
      <c r="T15" s="19"/>
      <c r="U15" s="19"/>
    </row>
    <row r="16" spans="1:21" ht="20.25" customHeight="1">
      <c r="A16" s="22"/>
      <c r="B16" s="96"/>
      <c r="C16" s="90"/>
      <c r="D16" s="138" t="str">
        <f t="shared" ref="D16" si="3">IF(C16="","",IF(E16/C16&gt;100%,"N/A",E16/C16))</f>
        <v/>
      </c>
      <c r="E16" s="91" t="str">
        <f t="shared" si="1"/>
        <v/>
      </c>
      <c r="F16" s="213"/>
      <c r="G16" s="214"/>
      <c r="H16" s="251"/>
      <c r="I16" s="252"/>
      <c r="J16" s="13" t="str">
        <f t="shared" si="2"/>
        <v/>
      </c>
      <c r="K16" s="79"/>
      <c r="L16" s="123"/>
      <c r="M16" s="107"/>
      <c r="N16" s="109"/>
      <c r="Q16" s="19"/>
      <c r="R16" s="19"/>
      <c r="S16" s="19"/>
      <c r="T16" s="19"/>
      <c r="U16" s="19"/>
    </row>
    <row r="17" spans="1:21" ht="20.25" customHeight="1" thickBot="1">
      <c r="A17" s="22"/>
      <c r="B17" s="96"/>
      <c r="C17" s="92"/>
      <c r="D17" s="139" t="str">
        <f>IF(C17="","",IF(E17/C17&gt;100%,"N/A",E17/C17))</f>
        <v/>
      </c>
      <c r="E17" s="93" t="str">
        <f t="shared" si="1"/>
        <v/>
      </c>
      <c r="F17" s="319"/>
      <c r="G17" s="320"/>
      <c r="H17" s="304"/>
      <c r="I17" s="305"/>
      <c r="J17" s="76" t="str">
        <f>IF(AND(C17="",F17=""),"",IF(C17-E17&lt;0,"N/A",+C17-E17))</f>
        <v/>
      </c>
      <c r="K17" s="80"/>
      <c r="L17" s="123"/>
      <c r="M17" s="110" t="s">
        <v>50</v>
      </c>
      <c r="N17" s="290" t="s">
        <v>47</v>
      </c>
      <c r="O17" s="290"/>
      <c r="Q17" s="19"/>
      <c r="R17" s="19"/>
      <c r="S17" s="19"/>
      <c r="T17" s="19"/>
      <c r="U17" s="19"/>
    </row>
    <row r="18" spans="1:21" ht="20.25" customHeight="1" thickBot="1">
      <c r="A18" s="22"/>
      <c r="B18" s="30" t="s">
        <v>18</v>
      </c>
      <c r="C18" s="94">
        <f>SUM(C12:C17)</f>
        <v>0</v>
      </c>
      <c r="D18" s="140">
        <f>IF(C18=0,0,IF(E18/C18&gt;100%,"N/A",E18/C18))</f>
        <v>0</v>
      </c>
      <c r="E18" s="94">
        <f>SUM(E12:E17)</f>
        <v>0</v>
      </c>
      <c r="F18" s="318">
        <f>SUM(F12:G17)</f>
        <v>0</v>
      </c>
      <c r="G18" s="303">
        <f t="shared" ref="G18" si="4">SUM(G12:G17)</f>
        <v>0</v>
      </c>
      <c r="H18" s="302">
        <f>SUM(H12:I17)</f>
        <v>0</v>
      </c>
      <c r="I18" s="303" t="str">
        <f t="shared" ref="I18" si="5">IF(SUM(I12:I17)=0,"",SUM(I12:I17))</f>
        <v/>
      </c>
      <c r="J18" s="95">
        <f>SUM(J12:J17)</f>
        <v>0</v>
      </c>
      <c r="K18" s="81"/>
      <c r="L18" s="123"/>
      <c r="M18" s="109" t="str">
        <f>IF(SUM(C12:C17,E12:J17,C18,C12:C17)-SUM(C18,E18:J18,E18,J18,E12:E17,J12:J17)=0,"一致",SUM(C12:C17,E12:J17)-SUM(C18,E18:J18))</f>
        <v>一致</v>
      </c>
      <c r="N18" s="109" t="str">
        <f>IF(C18-E18-J18+H18+F18-E18=0,"一致",C18-E18-J18+H18+F18-E18)</f>
        <v>一致</v>
      </c>
      <c r="O18" s="109" t="str">
        <f>IF(SUM(C12:C17,H12:I17,F12:G17)-SUM(E12:E17,J12:J17,E12:E17)=0,"一致",SUM(C12:C17,H12:I17,F12:G17)-SUM(E12:E17,J12:J17,E12:E17))</f>
        <v>一致</v>
      </c>
      <c r="P18" s="58" t="s">
        <v>48</v>
      </c>
      <c r="Q18" s="19"/>
      <c r="R18" s="19"/>
      <c r="S18" s="19"/>
      <c r="T18" s="19"/>
      <c r="U18" s="19"/>
    </row>
    <row r="19" spans="1:21" ht="17.25" customHeight="1" thickBot="1">
      <c r="A19" s="22"/>
      <c r="B19" s="32" t="s">
        <v>19</v>
      </c>
      <c r="C19" s="259" t="s">
        <v>37</v>
      </c>
      <c r="D19" s="260"/>
      <c r="E19" s="261"/>
      <c r="F19" s="33" t="s">
        <v>20</v>
      </c>
      <c r="G19" s="145">
        <v>0.1</v>
      </c>
      <c r="H19" s="316">
        <f>IF(G19="非課税",0,IF(G19="不課税",0,IF(G19="*8%",ROUNDDOWN(H18*8%,0),ROUNDDOWN(H18*G19,0))))</f>
        <v>0</v>
      </c>
      <c r="I19" s="317"/>
      <c r="J19" s="133" t="str">
        <f>IF(G19="*8%","軽減税率対象",IF(G19=8%,"経過措置適用",IF(G19=5%,"経過措置適用","")))</f>
        <v/>
      </c>
      <c r="K19" s="137" t="str">
        <f>IF(J1="",IF(I2&gt;=DATEVALUE("2023/10/1"),IF(I2&gt;=DATEVALUE("2026/10/1"),"50% 控除対象","80% 控除対象"),""),"")</f>
        <v/>
      </c>
      <c r="L19" s="27"/>
      <c r="P19" s="58" t="s">
        <v>49</v>
      </c>
      <c r="Q19" s="19"/>
      <c r="R19" s="19"/>
      <c r="S19" s="19"/>
      <c r="T19" s="19"/>
      <c r="U19" s="19"/>
    </row>
    <row r="20" spans="1:21" ht="17.25" customHeight="1">
      <c r="A20" s="22"/>
      <c r="B20" s="131" t="s">
        <v>54</v>
      </c>
      <c r="C20" s="257" t="s">
        <v>56</v>
      </c>
      <c r="D20" s="258"/>
      <c r="E20" s="97" t="s">
        <v>39</v>
      </c>
      <c r="F20" s="308" t="s">
        <v>28</v>
      </c>
      <c r="G20" s="309"/>
      <c r="H20" s="253">
        <f>+H18+H19</f>
        <v>0</v>
      </c>
      <c r="I20" s="254"/>
      <c r="J20" s="177"/>
      <c r="K20" s="135"/>
      <c r="L20" s="27"/>
      <c r="Q20" s="19"/>
      <c r="R20" s="19"/>
      <c r="S20" s="19"/>
      <c r="T20" s="19"/>
      <c r="U20" s="19"/>
    </row>
    <row r="21" spans="1:21" ht="17.25" customHeight="1" thickBot="1">
      <c r="A21" s="22"/>
      <c r="B21" s="35" t="s">
        <v>22</v>
      </c>
      <c r="C21" s="2" t="s">
        <v>30</v>
      </c>
      <c r="D21" s="3" t="s">
        <v>26</v>
      </c>
      <c r="E21" s="5" t="s">
        <v>40</v>
      </c>
      <c r="F21" s="310"/>
      <c r="G21" s="311"/>
      <c r="H21" s="255"/>
      <c r="I21" s="256"/>
      <c r="J21" s="178"/>
      <c r="K21" s="135"/>
      <c r="L21" s="27"/>
      <c r="Q21" s="19"/>
      <c r="R21" s="19"/>
      <c r="S21" s="19"/>
      <c r="T21" s="19"/>
      <c r="U21" s="19"/>
    </row>
    <row r="22" spans="1:21" ht="27" customHeight="1">
      <c r="A22" s="15"/>
      <c r="G22" s="296" t="s">
        <v>23</v>
      </c>
      <c r="H22" s="36" t="s">
        <v>24</v>
      </c>
      <c r="I22" s="4">
        <v>0.3</v>
      </c>
      <c r="J22" s="160"/>
      <c r="K22" s="161"/>
      <c r="L22" s="112"/>
      <c r="Q22" s="19"/>
      <c r="R22" s="19"/>
      <c r="S22" s="19"/>
      <c r="T22" s="19"/>
      <c r="U22" s="19"/>
    </row>
    <row r="23" spans="1:21" ht="27" customHeight="1" thickBot="1">
      <c r="A23" s="15"/>
      <c r="G23" s="297"/>
      <c r="H23" s="37" t="s">
        <v>25</v>
      </c>
      <c r="I23" s="38">
        <f>1-I22</f>
        <v>0.7</v>
      </c>
      <c r="J23" s="162"/>
      <c r="K23" s="163"/>
      <c r="L23" s="112"/>
      <c r="Q23" s="19"/>
      <c r="R23" s="19"/>
      <c r="S23" s="19"/>
      <c r="T23" s="19"/>
      <c r="U23" s="19"/>
    </row>
    <row r="24" spans="1:21" ht="15.75" customHeight="1">
      <c r="A24" s="15"/>
      <c r="K24" s="39" t="s">
        <v>29</v>
      </c>
      <c r="L24" s="58"/>
      <c r="Q24" s="19"/>
      <c r="R24" s="19"/>
      <c r="S24" s="19"/>
      <c r="T24" s="19"/>
      <c r="U24" s="19"/>
    </row>
    <row r="25" spans="1:21" ht="15.75" thickBot="1">
      <c r="A25" s="15"/>
      <c r="B25" s="16"/>
      <c r="I25" s="27" t="str">
        <f>I1</f>
        <v>登録番号</v>
      </c>
      <c r="J25" s="132" t="str">
        <f>IF(J1="","",J1)</f>
        <v>T1000000000000</v>
      </c>
      <c r="K25" s="40" t="str">
        <f>+K1</f>
        <v>(単独方式)</v>
      </c>
      <c r="L25" s="124"/>
      <c r="Q25" s="19"/>
      <c r="R25" s="19"/>
      <c r="S25" s="19"/>
      <c r="T25" s="19"/>
      <c r="U25" s="19"/>
    </row>
    <row r="26" spans="1:21" ht="24.75" customHeight="1" thickBot="1">
      <c r="A26" s="15"/>
      <c r="D26" s="199" t="s">
        <v>27</v>
      </c>
      <c r="E26" s="200"/>
      <c r="F26" s="200"/>
      <c r="I26" s="274">
        <f>IF(I2="","",I2)</f>
        <v>45382</v>
      </c>
      <c r="J26" s="275"/>
      <c r="K26" s="99">
        <f>IF(K2="","",K2)</f>
        <v>1</v>
      </c>
      <c r="L26" s="113"/>
      <c r="Q26" s="19"/>
      <c r="R26" s="19"/>
      <c r="S26" s="19"/>
      <c r="T26" s="19"/>
      <c r="U26" s="19"/>
    </row>
    <row r="27" spans="1:21" ht="6.75" customHeight="1">
      <c r="A27" s="15"/>
      <c r="D27" s="20"/>
      <c r="E27" s="20"/>
      <c r="F27" s="20"/>
      <c r="H27" s="19"/>
      <c r="J27" s="276" t="str">
        <f>IF(J3="","",J3)</f>
        <v>000-0000</v>
      </c>
      <c r="K27" s="276"/>
      <c r="L27" s="100"/>
      <c r="Q27" s="19"/>
      <c r="R27" s="19"/>
      <c r="S27" s="19"/>
      <c r="T27" s="19"/>
      <c r="U27" s="19"/>
    </row>
    <row r="28" spans="1:21" ht="11.25" customHeight="1">
      <c r="A28" s="15"/>
      <c r="H28" s="204" t="s">
        <v>1</v>
      </c>
      <c r="I28" s="18" t="s">
        <v>2</v>
      </c>
      <c r="J28" s="276"/>
      <c r="K28" s="276"/>
      <c r="L28" s="100"/>
      <c r="Q28" s="19"/>
      <c r="R28" s="19"/>
      <c r="S28" s="19"/>
      <c r="T28" s="19"/>
      <c r="U28" s="19"/>
    </row>
    <row r="29" spans="1:21" ht="24" customHeight="1">
      <c r="A29" s="15"/>
      <c r="B29" s="17" t="s">
        <v>3</v>
      </c>
      <c r="H29" s="204"/>
      <c r="I29" s="205" t="s">
        <v>4</v>
      </c>
      <c r="J29" s="277" t="str">
        <f>IF(J5="","",J5)</f>
        <v>○○県××市１－１－１</v>
      </c>
      <c r="K29" s="277"/>
      <c r="L29" s="101"/>
      <c r="Q29" s="19"/>
      <c r="R29" s="19"/>
      <c r="S29" s="19"/>
      <c r="T29" s="19"/>
      <c r="U29" s="19"/>
    </row>
    <row r="30" spans="1:21" ht="15.75" thickBot="1">
      <c r="A30" s="15"/>
      <c r="B30" s="21"/>
      <c r="C30" s="21"/>
      <c r="D30" s="21"/>
      <c r="H30" s="204"/>
      <c r="I30" s="205"/>
      <c r="J30" s="278" t="str">
        <f>IF(J6="","",J6)</f>
        <v/>
      </c>
      <c r="K30" s="278"/>
      <c r="L30" s="102"/>
      <c r="Q30" s="19"/>
      <c r="R30" s="19"/>
      <c r="S30" s="19"/>
      <c r="T30" s="19"/>
      <c r="U30" s="19"/>
    </row>
    <row r="31" spans="1:21" ht="18" customHeight="1">
      <c r="A31" s="22"/>
      <c r="B31" s="42" t="s">
        <v>5</v>
      </c>
      <c r="C31" s="279" t="str">
        <f>IF(C7="","",C7)</f>
        <v/>
      </c>
      <c r="D31" s="280"/>
      <c r="H31" s="204"/>
      <c r="I31" s="24" t="s">
        <v>6</v>
      </c>
      <c r="J31" s="281" t="str">
        <f>IF(J7="","",J7)</f>
        <v>株式会社○○××</v>
      </c>
      <c r="K31" s="282"/>
      <c r="L31" s="103"/>
      <c r="Q31" s="19"/>
      <c r="R31" s="19"/>
      <c r="S31" s="19"/>
      <c r="T31" s="19"/>
      <c r="U31" s="19"/>
    </row>
    <row r="32" spans="1:21" ht="18" customHeight="1" thickBot="1">
      <c r="A32" s="22"/>
      <c r="B32" s="43" t="s">
        <v>7</v>
      </c>
      <c r="C32" s="321" t="str">
        <f>IF(C8="","",C8)</f>
        <v/>
      </c>
      <c r="D32" s="322"/>
      <c r="E32" s="134" t="str">
        <f>IF(E8="","",E8)</f>
        <v>下記取引は全て10%対象取引</v>
      </c>
      <c r="F32" s="26"/>
      <c r="G32" s="26"/>
      <c r="H32" s="27"/>
      <c r="I32" s="28" t="s">
        <v>35</v>
      </c>
      <c r="J32" s="212" t="str">
        <f>IF(J8="","",J8)</f>
        <v>00-0000-0000</v>
      </c>
      <c r="K32" s="212"/>
      <c r="L32" s="114"/>
      <c r="Q32" s="19"/>
      <c r="R32" s="19"/>
      <c r="S32" s="19"/>
      <c r="T32" s="19"/>
      <c r="U32" s="19"/>
    </row>
    <row r="33" spans="1:21" ht="18" customHeight="1" thickBot="1">
      <c r="A33" s="22"/>
      <c r="B33" s="43" t="s">
        <v>8</v>
      </c>
      <c r="C33" s="323" t="str">
        <f>IF(C9="","",C9)</f>
        <v/>
      </c>
      <c r="D33" s="324"/>
      <c r="E33" s="325"/>
      <c r="F33" s="325"/>
      <c r="G33" s="325"/>
      <c r="H33" s="29"/>
      <c r="I33" s="21"/>
      <c r="J33" s="21"/>
      <c r="K33" s="21"/>
      <c r="Q33" s="19"/>
      <c r="R33" s="19"/>
      <c r="S33" s="19"/>
      <c r="T33" s="19"/>
      <c r="U33" s="19"/>
    </row>
    <row r="34" spans="1:21" ht="18" customHeight="1">
      <c r="A34" s="22"/>
      <c r="B34" s="262" t="s">
        <v>9</v>
      </c>
      <c r="C34" s="263" t="s">
        <v>10</v>
      </c>
      <c r="D34" s="264" t="s">
        <v>11</v>
      </c>
      <c r="E34" s="264"/>
      <c r="F34" s="265" t="s">
        <v>12</v>
      </c>
      <c r="G34" s="266"/>
      <c r="H34" s="243" t="s">
        <v>42</v>
      </c>
      <c r="I34" s="244"/>
      <c r="J34" s="247" t="s">
        <v>14</v>
      </c>
      <c r="K34" s="249" t="s">
        <v>15</v>
      </c>
      <c r="L34" s="27"/>
      <c r="Q34" s="19"/>
      <c r="R34" s="19"/>
      <c r="S34" s="19"/>
      <c r="T34" s="19"/>
      <c r="U34" s="19"/>
    </row>
    <row r="35" spans="1:21" ht="18" customHeight="1">
      <c r="A35" s="22"/>
      <c r="B35" s="262"/>
      <c r="C35" s="264"/>
      <c r="D35" s="44" t="s">
        <v>16</v>
      </c>
      <c r="E35" s="44" t="s">
        <v>17</v>
      </c>
      <c r="F35" s="267"/>
      <c r="G35" s="268"/>
      <c r="H35" s="245"/>
      <c r="I35" s="246"/>
      <c r="J35" s="248"/>
      <c r="K35" s="250"/>
      <c r="L35" s="27"/>
      <c r="Q35" s="19"/>
      <c r="R35" s="19"/>
      <c r="S35" s="19"/>
      <c r="T35" s="19"/>
      <c r="U35" s="19"/>
    </row>
    <row r="36" spans="1:21" ht="20.25" customHeight="1">
      <c r="A36" s="22"/>
      <c r="B36" s="89" t="str">
        <f t="shared" ref="B36:J36" si="6">IF(B12="","",B12)</f>
        <v>〇〇工事代</v>
      </c>
      <c r="C36" s="8" t="str">
        <f t="shared" si="6"/>
        <v/>
      </c>
      <c r="D36" s="141" t="str">
        <f t="shared" si="6"/>
        <v/>
      </c>
      <c r="E36" s="8" t="str">
        <f t="shared" si="6"/>
        <v/>
      </c>
      <c r="F36" s="239" t="str">
        <f t="shared" si="6"/>
        <v/>
      </c>
      <c r="G36" s="240" t="str">
        <f t="shared" si="6"/>
        <v/>
      </c>
      <c r="H36" s="241" t="str">
        <f t="shared" si="6"/>
        <v/>
      </c>
      <c r="I36" s="242" t="str">
        <f t="shared" si="6"/>
        <v/>
      </c>
      <c r="J36" s="14" t="str">
        <f t="shared" si="6"/>
        <v/>
      </c>
      <c r="K36" s="82" t="str">
        <f t="shared" ref="K36" si="7">IF(K12="","",K12)</f>
        <v/>
      </c>
      <c r="L36" s="115"/>
      <c r="Q36" s="19"/>
      <c r="R36" s="19"/>
      <c r="S36" s="19"/>
      <c r="T36" s="19"/>
      <c r="U36" s="19"/>
    </row>
    <row r="37" spans="1:21" ht="20.25" customHeight="1">
      <c r="A37" s="22"/>
      <c r="B37" s="89" t="str">
        <f t="shared" ref="B37" si="8">IF(B13="","",B13)</f>
        <v/>
      </c>
      <c r="C37" s="8" t="str">
        <f t="shared" ref="C37:J42" si="9">IF(C13="","",C13)</f>
        <v/>
      </c>
      <c r="D37" s="141" t="str">
        <f t="shared" si="9"/>
        <v/>
      </c>
      <c r="E37" s="8" t="str">
        <f t="shared" si="9"/>
        <v/>
      </c>
      <c r="F37" s="239" t="str">
        <f t="shared" si="9"/>
        <v/>
      </c>
      <c r="G37" s="240" t="str">
        <f t="shared" si="9"/>
        <v/>
      </c>
      <c r="H37" s="241" t="str">
        <f t="shared" si="9"/>
        <v/>
      </c>
      <c r="I37" s="242" t="str">
        <f t="shared" si="9"/>
        <v/>
      </c>
      <c r="J37" s="14" t="str">
        <f t="shared" si="9"/>
        <v/>
      </c>
      <c r="K37" s="82" t="str">
        <f t="shared" ref="K37" si="10">IF(K13="","",K13)</f>
        <v/>
      </c>
      <c r="L37" s="115"/>
      <c r="Q37" s="19"/>
      <c r="R37" s="19"/>
      <c r="S37" s="19"/>
      <c r="T37" s="19"/>
      <c r="U37" s="19"/>
    </row>
    <row r="38" spans="1:21" ht="20.25" customHeight="1">
      <c r="A38" s="22"/>
      <c r="B38" s="89" t="str">
        <f t="shared" ref="B38" si="11">IF(B14="","",B14)</f>
        <v/>
      </c>
      <c r="C38" s="8" t="str">
        <f t="shared" si="9"/>
        <v/>
      </c>
      <c r="D38" s="141" t="str">
        <f t="shared" si="9"/>
        <v/>
      </c>
      <c r="E38" s="8" t="str">
        <f t="shared" si="9"/>
        <v/>
      </c>
      <c r="F38" s="239" t="str">
        <f t="shared" si="9"/>
        <v/>
      </c>
      <c r="G38" s="240" t="str">
        <f t="shared" si="9"/>
        <v/>
      </c>
      <c r="H38" s="241" t="str">
        <f t="shared" si="9"/>
        <v/>
      </c>
      <c r="I38" s="242" t="str">
        <f t="shared" si="9"/>
        <v/>
      </c>
      <c r="J38" s="14" t="str">
        <f t="shared" si="9"/>
        <v/>
      </c>
      <c r="K38" s="82" t="str">
        <f t="shared" ref="K38" si="12">IF(K14="","",K14)</f>
        <v/>
      </c>
      <c r="L38" s="115"/>
      <c r="Q38" s="19"/>
      <c r="R38" s="19"/>
      <c r="S38" s="19"/>
      <c r="T38" s="19"/>
      <c r="U38" s="19"/>
    </row>
    <row r="39" spans="1:21" ht="20.25" customHeight="1">
      <c r="A39" s="22"/>
      <c r="B39" s="89" t="str">
        <f t="shared" ref="B39:B41" si="13">IF(B15="","",B15)</f>
        <v/>
      </c>
      <c r="C39" s="8" t="str">
        <f t="shared" si="9"/>
        <v/>
      </c>
      <c r="D39" s="141" t="str">
        <f t="shared" si="9"/>
        <v/>
      </c>
      <c r="E39" s="8" t="str">
        <f t="shared" si="9"/>
        <v/>
      </c>
      <c r="F39" s="239" t="str">
        <f t="shared" si="9"/>
        <v/>
      </c>
      <c r="G39" s="240" t="str">
        <f t="shared" si="9"/>
        <v/>
      </c>
      <c r="H39" s="241" t="str">
        <f t="shared" si="9"/>
        <v/>
      </c>
      <c r="I39" s="242" t="str">
        <f t="shared" si="9"/>
        <v/>
      </c>
      <c r="J39" s="14" t="str">
        <f t="shared" si="9"/>
        <v/>
      </c>
      <c r="K39" s="82" t="str">
        <f t="shared" ref="K39:K41" si="14">IF(K15="","",K15)</f>
        <v/>
      </c>
      <c r="L39" s="115"/>
      <c r="Q39" s="19"/>
      <c r="R39" s="19"/>
      <c r="S39" s="19"/>
      <c r="T39" s="19"/>
      <c r="U39" s="19"/>
    </row>
    <row r="40" spans="1:21" ht="20.25" customHeight="1">
      <c r="A40" s="22"/>
      <c r="B40" s="89" t="str">
        <f t="shared" si="13"/>
        <v/>
      </c>
      <c r="C40" s="8" t="str">
        <f t="shared" si="9"/>
        <v/>
      </c>
      <c r="D40" s="141" t="str">
        <f t="shared" si="9"/>
        <v/>
      </c>
      <c r="E40" s="8" t="str">
        <f t="shared" si="9"/>
        <v/>
      </c>
      <c r="F40" s="239" t="str">
        <f>IF(F16="","",F16)</f>
        <v/>
      </c>
      <c r="G40" s="240" t="str">
        <f t="shared" si="9"/>
        <v/>
      </c>
      <c r="H40" s="241" t="str">
        <f t="shared" si="9"/>
        <v/>
      </c>
      <c r="I40" s="242" t="str">
        <f t="shared" si="9"/>
        <v/>
      </c>
      <c r="J40" s="14" t="str">
        <f t="shared" si="9"/>
        <v/>
      </c>
      <c r="K40" s="82" t="str">
        <f t="shared" si="14"/>
        <v/>
      </c>
      <c r="L40" s="115"/>
      <c r="Q40" s="19"/>
      <c r="R40" s="19"/>
      <c r="S40" s="19"/>
      <c r="T40" s="19"/>
      <c r="U40" s="19"/>
    </row>
    <row r="41" spans="1:21" ht="20.25" customHeight="1" thickBot="1">
      <c r="A41" s="22"/>
      <c r="B41" s="89" t="str">
        <f t="shared" si="13"/>
        <v/>
      </c>
      <c r="C41" s="86" t="str">
        <f t="shared" si="9"/>
        <v/>
      </c>
      <c r="D41" s="142" t="str">
        <f t="shared" si="9"/>
        <v/>
      </c>
      <c r="E41" s="86" t="str">
        <f t="shared" si="9"/>
        <v/>
      </c>
      <c r="F41" s="226" t="str">
        <f t="shared" si="9"/>
        <v/>
      </c>
      <c r="G41" s="227" t="str">
        <f t="shared" si="9"/>
        <v/>
      </c>
      <c r="H41" s="228" t="str">
        <f t="shared" si="9"/>
        <v/>
      </c>
      <c r="I41" s="229" t="str">
        <f t="shared" si="9"/>
        <v/>
      </c>
      <c r="J41" s="73" t="str">
        <f t="shared" si="9"/>
        <v/>
      </c>
      <c r="K41" s="83" t="str">
        <f t="shared" si="14"/>
        <v/>
      </c>
      <c r="L41" s="115"/>
      <c r="M41" s="111" t="s">
        <v>46</v>
      </c>
      <c r="N41" s="290" t="s">
        <v>47</v>
      </c>
      <c r="O41" s="290"/>
      <c r="Q41" s="19"/>
      <c r="R41" s="19"/>
      <c r="S41" s="19"/>
      <c r="T41" s="19"/>
      <c r="U41" s="19"/>
    </row>
    <row r="42" spans="1:21" ht="20.25" customHeight="1" thickBot="1">
      <c r="A42" s="22"/>
      <c r="B42" s="43" t="s">
        <v>18</v>
      </c>
      <c r="C42" s="87">
        <f>IF(C18="","",C18)</f>
        <v>0</v>
      </c>
      <c r="D42" s="143">
        <f t="shared" si="9"/>
        <v>0</v>
      </c>
      <c r="E42" s="87">
        <f t="shared" si="9"/>
        <v>0</v>
      </c>
      <c r="F42" s="230">
        <f t="shared" si="9"/>
        <v>0</v>
      </c>
      <c r="G42" s="231">
        <f t="shared" si="9"/>
        <v>0</v>
      </c>
      <c r="H42" s="232">
        <f>IF(H18="","",H18)</f>
        <v>0</v>
      </c>
      <c r="I42" s="233" t="str">
        <f t="shared" si="9"/>
        <v/>
      </c>
      <c r="J42" s="88">
        <f t="shared" si="9"/>
        <v>0</v>
      </c>
      <c r="K42" s="84" t="str">
        <f t="shared" ref="K42" si="15">IF(K18="","",K18)</f>
        <v/>
      </c>
      <c r="L42" s="115"/>
      <c r="M42" s="109" t="str">
        <f>IF(SUM(C36:C41,E36:J41,C42,C36:C41)-SUM(C42,E42:J42,E42,J42,E36:E41,J36:J41)=0,"一致",SUM(C36:C41,E36:J41)-SUM(C42,E42:J42))</f>
        <v>一致</v>
      </c>
      <c r="N42" s="109" t="str">
        <f>IF(C42-E42-J42+H42+F42-E42=0,"一致",C42-E42-J42+H42+F42-E42)</f>
        <v>一致</v>
      </c>
      <c r="O42" s="109" t="str">
        <f>IF(SUM(C36:C41,H36:I41,F36:G41)-SUM(E36:E41,J36:J41,E36:E41)=0,"一致",SUM(C36:C41,H36:I41,F36:G41)-SUM(E36:E41,J36:J41,E36:E41))</f>
        <v>一致</v>
      </c>
      <c r="P42" s="58"/>
      <c r="Q42" s="19"/>
      <c r="R42" s="19"/>
      <c r="S42" s="19"/>
      <c r="T42" s="19"/>
      <c r="U42" s="19"/>
    </row>
    <row r="43" spans="1:21" ht="17.25" customHeight="1" thickBot="1">
      <c r="A43" s="22"/>
      <c r="B43" s="48" t="s">
        <v>19</v>
      </c>
      <c r="C43" s="234" t="str">
        <f>IF(C19="","",C19)</f>
        <v>㈱○○××</v>
      </c>
      <c r="D43" s="235"/>
      <c r="E43" s="236"/>
      <c r="F43" s="49" t="s">
        <v>20</v>
      </c>
      <c r="G43" s="146">
        <f>+G19</f>
        <v>0.1</v>
      </c>
      <c r="H43" s="237">
        <f>IF(H19="","",H19)</f>
        <v>0</v>
      </c>
      <c r="I43" s="238" t="str">
        <f>IF(I19="","",I19)</f>
        <v/>
      </c>
      <c r="J43" s="133" t="str">
        <f>IF(J19="","",J19)</f>
        <v/>
      </c>
      <c r="K43" s="136" t="str">
        <f>K19</f>
        <v/>
      </c>
      <c r="L43" s="27"/>
      <c r="Q43" s="19"/>
      <c r="R43" s="19"/>
      <c r="S43" s="19"/>
      <c r="T43" s="19"/>
      <c r="U43" s="19"/>
    </row>
    <row r="44" spans="1:21" ht="17.25" customHeight="1">
      <c r="A44" s="22"/>
      <c r="B44" s="48" t="s">
        <v>21</v>
      </c>
      <c r="C44" s="216" t="str">
        <f>IF(C20="","",C20)</f>
        <v>◆◆銀行</v>
      </c>
      <c r="D44" s="217"/>
      <c r="E44" s="85" t="str">
        <f>IF(E20="","",E20)</f>
        <v>△△支店</v>
      </c>
      <c r="F44" s="218" t="s">
        <v>28</v>
      </c>
      <c r="G44" s="219"/>
      <c r="H44" s="222">
        <f>IF(H20="","",H20)</f>
        <v>0</v>
      </c>
      <c r="I44" s="223"/>
      <c r="J44" s="177"/>
      <c r="K44" s="135"/>
      <c r="L44" s="27"/>
      <c r="Q44" s="19"/>
      <c r="R44" s="19"/>
      <c r="S44" s="19"/>
      <c r="T44" s="19"/>
      <c r="U44" s="19"/>
    </row>
    <row r="45" spans="1:21" ht="17.25" customHeight="1" thickBot="1">
      <c r="A45" s="22"/>
      <c r="B45" s="51" t="s">
        <v>22</v>
      </c>
      <c r="C45" s="52" t="str">
        <f>IF(C21="","",C21)</f>
        <v>普通</v>
      </c>
      <c r="D45" s="53" t="s">
        <v>26</v>
      </c>
      <c r="E45" s="54" t="str">
        <f>IF(E21="","",E21)</f>
        <v>0000000</v>
      </c>
      <c r="F45" s="220"/>
      <c r="G45" s="221"/>
      <c r="H45" s="224"/>
      <c r="I45" s="225"/>
      <c r="J45" s="178"/>
      <c r="K45" s="135"/>
      <c r="L45" s="27"/>
      <c r="Q45" s="19"/>
      <c r="R45" s="19"/>
      <c r="S45" s="19"/>
      <c r="T45" s="19"/>
      <c r="U45" s="19"/>
    </row>
    <row r="46" spans="1:21" ht="27" customHeight="1">
      <c r="A46" s="15"/>
      <c r="G46" s="197" t="s">
        <v>23</v>
      </c>
      <c r="H46" s="55" t="s">
        <v>24</v>
      </c>
      <c r="I46" s="56">
        <f>IF(I22="","",I22)</f>
        <v>0.3</v>
      </c>
      <c r="J46" s="160"/>
      <c r="K46" s="161"/>
      <c r="L46" s="112"/>
      <c r="Q46" s="19"/>
      <c r="R46" s="19"/>
      <c r="S46" s="19"/>
      <c r="T46" s="19"/>
      <c r="U46" s="19"/>
    </row>
    <row r="47" spans="1:21" ht="27" customHeight="1" thickBot="1">
      <c r="A47" s="15"/>
      <c r="G47" s="198"/>
      <c r="H47" s="57" t="s">
        <v>25</v>
      </c>
      <c r="I47" s="38">
        <f>1-I46</f>
        <v>0.7</v>
      </c>
      <c r="J47" s="162"/>
      <c r="K47" s="163"/>
      <c r="L47" s="112"/>
      <c r="Q47" s="19"/>
      <c r="R47" s="19"/>
      <c r="S47" s="19"/>
      <c r="T47" s="19"/>
      <c r="U47" s="19"/>
    </row>
    <row r="48" spans="1:21" ht="14.25" customHeight="1">
      <c r="A48" s="15"/>
      <c r="G48" s="157" t="s">
        <v>34</v>
      </c>
      <c r="H48" s="157"/>
      <c r="J48" s="58" t="s">
        <v>33</v>
      </c>
      <c r="K48" s="59" t="s">
        <v>31</v>
      </c>
      <c r="L48" s="58"/>
      <c r="Q48" s="19"/>
      <c r="R48" s="19"/>
      <c r="S48" s="19"/>
      <c r="T48" s="19"/>
      <c r="U48" s="19"/>
    </row>
    <row r="49" spans="1:21" hidden="1">
      <c r="A49" s="15"/>
      <c r="B49" s="16" t="s">
        <v>0</v>
      </c>
      <c r="J49" s="18"/>
      <c r="K49" s="15"/>
      <c r="L49" s="27"/>
      <c r="Q49" s="19"/>
      <c r="R49" s="19"/>
      <c r="S49" s="19"/>
      <c r="T49" s="19"/>
      <c r="U49" s="19"/>
    </row>
    <row r="50" spans="1:21" ht="24.75" hidden="1" customHeight="1" thickBot="1">
      <c r="A50" s="15"/>
      <c r="D50" s="199" t="s">
        <v>27</v>
      </c>
      <c r="E50" s="200"/>
      <c r="F50" s="200"/>
      <c r="I50" s="201">
        <f>IF(I26="","",I26)</f>
        <v>45382</v>
      </c>
      <c r="J50" s="202"/>
      <c r="K50" s="41">
        <f>IF(K26="","",K26)</f>
        <v>1</v>
      </c>
      <c r="L50" s="116"/>
      <c r="Q50" s="19"/>
      <c r="R50" s="19"/>
      <c r="S50" s="19"/>
      <c r="T50" s="19"/>
      <c r="U50" s="19"/>
    </row>
    <row r="51" spans="1:21" ht="6.75" hidden="1" customHeight="1">
      <c r="A51" s="15"/>
      <c r="D51" s="20"/>
      <c r="E51" s="20"/>
      <c r="F51" s="20"/>
      <c r="H51" s="19"/>
      <c r="J51" s="203" t="str">
        <f>IF(J27="","",J27)</f>
        <v>000-0000</v>
      </c>
      <c r="K51" s="203"/>
      <c r="L51" s="104"/>
      <c r="Q51" s="19"/>
      <c r="R51" s="19"/>
      <c r="S51" s="19"/>
      <c r="T51" s="19"/>
      <c r="U51" s="19"/>
    </row>
    <row r="52" spans="1:21" ht="11.25" hidden="1" customHeight="1">
      <c r="A52" s="15"/>
      <c r="H52" s="204" t="s">
        <v>1</v>
      </c>
      <c r="I52" s="18" t="s">
        <v>2</v>
      </c>
      <c r="J52" s="203"/>
      <c r="K52" s="203"/>
      <c r="L52" s="104"/>
      <c r="Q52" s="19"/>
      <c r="R52" s="19"/>
      <c r="S52" s="19"/>
      <c r="T52" s="19"/>
      <c r="U52" s="19"/>
    </row>
    <row r="53" spans="1:21" ht="24" hidden="1" customHeight="1">
      <c r="A53" s="15"/>
      <c r="B53" s="17" t="s">
        <v>3</v>
      </c>
      <c r="H53" s="204"/>
      <c r="I53" s="205" t="s">
        <v>4</v>
      </c>
      <c r="J53" s="206" t="str">
        <f>IF(J29="","",J29)</f>
        <v>○○県××市１－１－１</v>
      </c>
      <c r="K53" s="206"/>
      <c r="L53" s="105"/>
      <c r="Q53" s="19"/>
      <c r="R53" s="19"/>
      <c r="S53" s="19"/>
      <c r="T53" s="19"/>
      <c r="U53" s="19"/>
    </row>
    <row r="54" spans="1:21" ht="15.75" hidden="1" thickBot="1">
      <c r="A54" s="15"/>
      <c r="B54" s="21"/>
      <c r="C54" s="21"/>
      <c r="D54" s="21"/>
      <c r="H54" s="204"/>
      <c r="I54" s="205"/>
      <c r="J54" s="207" t="str">
        <f>IF(J30="","",J30)</f>
        <v/>
      </c>
      <c r="K54" s="207"/>
      <c r="L54" s="106"/>
      <c r="Q54" s="19"/>
      <c r="R54" s="19"/>
      <c r="S54" s="19"/>
      <c r="T54" s="19"/>
      <c r="U54" s="19"/>
    </row>
    <row r="55" spans="1:21" ht="18" hidden="1" customHeight="1">
      <c r="A55" s="22"/>
      <c r="B55" s="60" t="s">
        <v>5</v>
      </c>
      <c r="C55" s="208" t="str">
        <f>IF(C31="","",C31)</f>
        <v/>
      </c>
      <c r="D55" s="209"/>
      <c r="H55" s="204"/>
      <c r="I55" s="61" t="s">
        <v>6</v>
      </c>
      <c r="J55" s="210" t="str">
        <f>IF(J31="","",J31)</f>
        <v>株式会社○○××</v>
      </c>
      <c r="K55" s="211"/>
      <c r="L55" s="62"/>
      <c r="Q55" s="19"/>
      <c r="R55" s="19"/>
      <c r="S55" s="19"/>
      <c r="T55" s="19"/>
      <c r="U55" s="19"/>
    </row>
    <row r="56" spans="1:21" ht="18" hidden="1" customHeight="1" thickBot="1">
      <c r="A56" s="22"/>
      <c r="B56" s="63" t="s">
        <v>7</v>
      </c>
      <c r="C56" s="188" t="str">
        <f>IF(C32="","",C32)</f>
        <v/>
      </c>
      <c r="D56" s="189"/>
      <c r="E56" s="25"/>
      <c r="F56" s="26"/>
      <c r="G56" s="26"/>
      <c r="H56" s="27"/>
      <c r="I56" s="62"/>
      <c r="J56" s="62"/>
      <c r="K56" s="62"/>
      <c r="L56" s="62"/>
      <c r="Q56" s="19"/>
      <c r="R56" s="19"/>
      <c r="S56" s="19"/>
      <c r="T56" s="19"/>
      <c r="U56" s="19"/>
    </row>
    <row r="57" spans="1:21" ht="18" hidden="1" customHeight="1" thickBot="1">
      <c r="A57" s="22"/>
      <c r="B57" s="63" t="s">
        <v>8</v>
      </c>
      <c r="C57" s="190" t="str">
        <f>IF(C33="","",C33)</f>
        <v/>
      </c>
      <c r="D57" s="191"/>
      <c r="E57" s="192"/>
      <c r="F57" s="192"/>
      <c r="G57" s="192"/>
      <c r="H57" s="29"/>
      <c r="I57" s="21"/>
      <c r="J57" s="21"/>
      <c r="K57" s="21"/>
      <c r="Q57" s="19"/>
      <c r="R57" s="19"/>
      <c r="S57" s="19"/>
      <c r="T57" s="19"/>
      <c r="U57" s="19"/>
    </row>
    <row r="58" spans="1:21" ht="18" hidden="1" customHeight="1">
      <c r="A58" s="22"/>
      <c r="B58" s="193" t="s">
        <v>9</v>
      </c>
      <c r="C58" s="194" t="s">
        <v>10</v>
      </c>
      <c r="D58" s="154" t="s">
        <v>11</v>
      </c>
      <c r="E58" s="154"/>
      <c r="F58" s="195" t="s">
        <v>12</v>
      </c>
      <c r="G58" s="196"/>
      <c r="H58" s="149" t="s">
        <v>13</v>
      </c>
      <c r="I58" s="150"/>
      <c r="J58" s="153" t="s">
        <v>14</v>
      </c>
      <c r="K58" s="155" t="s">
        <v>15</v>
      </c>
      <c r="L58" s="27"/>
      <c r="Q58" s="19"/>
      <c r="R58" s="19"/>
      <c r="S58" s="19"/>
      <c r="T58" s="19"/>
      <c r="U58" s="19"/>
    </row>
    <row r="59" spans="1:21" ht="18" hidden="1" customHeight="1">
      <c r="A59" s="22"/>
      <c r="B59" s="193"/>
      <c r="C59" s="154"/>
      <c r="D59" s="64" t="s">
        <v>16</v>
      </c>
      <c r="E59" s="64" t="s">
        <v>17</v>
      </c>
      <c r="F59" s="151"/>
      <c r="G59" s="152"/>
      <c r="H59" s="151"/>
      <c r="I59" s="152"/>
      <c r="J59" s="154"/>
      <c r="K59" s="156"/>
      <c r="L59" s="27"/>
      <c r="Q59" s="19"/>
      <c r="R59" s="19"/>
      <c r="S59" s="19"/>
      <c r="T59" s="19"/>
      <c r="U59" s="19"/>
    </row>
    <row r="60" spans="1:21" ht="22.5" hidden="1" customHeight="1">
      <c r="A60" s="22">
        <v>1</v>
      </c>
      <c r="B60" s="45" t="str">
        <f>IF(B36="","",B36)</f>
        <v>〇〇工事代</v>
      </c>
      <c r="C60" s="7" t="str">
        <f t="shared" ref="C60" si="16">IF(C36="","",C36)</f>
        <v/>
      </c>
      <c r="D60" s="6" t="str">
        <f>IF(D36="","",D36)</f>
        <v/>
      </c>
      <c r="E60" s="7" t="str">
        <f>IF(E36="","",E36)</f>
        <v/>
      </c>
      <c r="F60" s="147" t="str">
        <f t="shared" ref="F60:I60" si="17">IF(F36="","",F36)</f>
        <v/>
      </c>
      <c r="G60" s="148" t="str">
        <f t="shared" si="17"/>
        <v/>
      </c>
      <c r="H60" s="147" t="str">
        <f t="shared" si="17"/>
        <v/>
      </c>
      <c r="I60" s="148" t="str">
        <f t="shared" si="17"/>
        <v/>
      </c>
      <c r="J60" s="8" t="str">
        <f>IF(J36="","",J36)</f>
        <v/>
      </c>
      <c r="K60" s="46" t="str">
        <f t="shared" ref="K60" si="18">IF(K36="","",K36)</f>
        <v/>
      </c>
      <c r="L60" s="117"/>
      <c r="Q60" s="19"/>
      <c r="R60" s="19"/>
      <c r="S60" s="19"/>
      <c r="T60" s="19"/>
      <c r="U60" s="19"/>
    </row>
    <row r="61" spans="1:21" ht="22.5" hidden="1" customHeight="1">
      <c r="A61" s="22">
        <v>2</v>
      </c>
      <c r="B61" s="45" t="str">
        <f t="shared" ref="B61:K61" si="19">IF(B37="","",B37)</f>
        <v/>
      </c>
      <c r="C61" s="7" t="str">
        <f t="shared" si="19"/>
        <v/>
      </c>
      <c r="D61" s="6" t="str">
        <f t="shared" si="19"/>
        <v/>
      </c>
      <c r="E61" s="7" t="str">
        <f t="shared" si="19"/>
        <v/>
      </c>
      <c r="F61" s="147" t="str">
        <f t="shared" si="19"/>
        <v/>
      </c>
      <c r="G61" s="148" t="str">
        <f t="shared" si="19"/>
        <v/>
      </c>
      <c r="H61" s="147" t="str">
        <f t="shared" si="19"/>
        <v/>
      </c>
      <c r="I61" s="148" t="str">
        <f t="shared" si="19"/>
        <v/>
      </c>
      <c r="J61" s="8" t="str">
        <f t="shared" si="19"/>
        <v/>
      </c>
      <c r="K61" s="46" t="str">
        <f t="shared" si="19"/>
        <v/>
      </c>
      <c r="L61" s="117"/>
      <c r="Q61" s="19"/>
      <c r="R61" s="19"/>
      <c r="S61" s="19"/>
      <c r="T61" s="19"/>
      <c r="U61" s="19"/>
    </row>
    <row r="62" spans="1:21" ht="22.5" hidden="1" customHeight="1">
      <c r="A62" s="22">
        <v>3</v>
      </c>
      <c r="B62" s="45" t="str">
        <f t="shared" ref="B62:K62" si="20">IF(B38="","",B38)</f>
        <v/>
      </c>
      <c r="C62" s="7" t="str">
        <f t="shared" si="20"/>
        <v/>
      </c>
      <c r="D62" s="6" t="str">
        <f t="shared" si="20"/>
        <v/>
      </c>
      <c r="E62" s="7" t="str">
        <f t="shared" si="20"/>
        <v/>
      </c>
      <c r="F62" s="147" t="str">
        <f t="shared" si="20"/>
        <v/>
      </c>
      <c r="G62" s="148" t="str">
        <f t="shared" si="20"/>
        <v/>
      </c>
      <c r="H62" s="147" t="str">
        <f t="shared" si="20"/>
        <v/>
      </c>
      <c r="I62" s="148" t="str">
        <f t="shared" si="20"/>
        <v/>
      </c>
      <c r="J62" s="8" t="str">
        <f t="shared" si="20"/>
        <v/>
      </c>
      <c r="K62" s="46" t="str">
        <f t="shared" si="20"/>
        <v/>
      </c>
      <c r="L62" s="117"/>
      <c r="Q62" s="19"/>
      <c r="R62" s="19"/>
      <c r="S62" s="19"/>
      <c r="T62" s="19"/>
      <c r="U62" s="19"/>
    </row>
    <row r="63" spans="1:21" ht="22.5" hidden="1" customHeight="1">
      <c r="A63" s="22">
        <v>4</v>
      </c>
      <c r="B63" s="45" t="str">
        <f t="shared" ref="B63:K63" si="21">IF(B39="","",B39)</f>
        <v/>
      </c>
      <c r="C63" s="7" t="str">
        <f t="shared" si="21"/>
        <v/>
      </c>
      <c r="D63" s="6" t="str">
        <f t="shared" si="21"/>
        <v/>
      </c>
      <c r="E63" s="7" t="str">
        <f t="shared" si="21"/>
        <v/>
      </c>
      <c r="F63" s="147" t="str">
        <f t="shared" si="21"/>
        <v/>
      </c>
      <c r="G63" s="148" t="str">
        <f t="shared" si="21"/>
        <v/>
      </c>
      <c r="H63" s="147" t="str">
        <f t="shared" si="21"/>
        <v/>
      </c>
      <c r="I63" s="148" t="str">
        <f t="shared" si="21"/>
        <v/>
      </c>
      <c r="J63" s="8" t="str">
        <f t="shared" si="21"/>
        <v/>
      </c>
      <c r="K63" s="46" t="str">
        <f t="shared" si="21"/>
        <v/>
      </c>
      <c r="L63" s="117"/>
      <c r="Q63" s="19"/>
      <c r="R63" s="19"/>
      <c r="S63" s="19"/>
      <c r="T63" s="19"/>
      <c r="U63" s="19"/>
    </row>
    <row r="64" spans="1:21" ht="22.5" hidden="1" customHeight="1">
      <c r="A64" s="22">
        <v>5</v>
      </c>
      <c r="B64" s="45" t="str">
        <f t="shared" ref="B64:K64" si="22">IF(B41="","",B41)</f>
        <v/>
      </c>
      <c r="C64" s="7" t="str">
        <f t="shared" si="22"/>
        <v/>
      </c>
      <c r="D64" s="6" t="str">
        <f t="shared" si="22"/>
        <v/>
      </c>
      <c r="E64" s="7" t="str">
        <f t="shared" si="22"/>
        <v/>
      </c>
      <c r="F64" s="147" t="str">
        <f t="shared" si="22"/>
        <v/>
      </c>
      <c r="G64" s="148" t="str">
        <f t="shared" si="22"/>
        <v/>
      </c>
      <c r="H64" s="147" t="str">
        <f t="shared" si="22"/>
        <v/>
      </c>
      <c r="I64" s="148" t="str">
        <f t="shared" si="22"/>
        <v/>
      </c>
      <c r="J64" s="8" t="str">
        <f t="shared" si="22"/>
        <v/>
      </c>
      <c r="K64" s="46" t="str">
        <f t="shared" si="22"/>
        <v/>
      </c>
      <c r="L64" s="117"/>
      <c r="Q64" s="19"/>
      <c r="R64" s="19"/>
      <c r="S64" s="19"/>
      <c r="T64" s="19"/>
      <c r="U64" s="19"/>
    </row>
    <row r="65" spans="1:21" ht="22.5" hidden="1" customHeight="1" thickBot="1">
      <c r="A65" s="22"/>
      <c r="B65" s="63" t="s">
        <v>18</v>
      </c>
      <c r="C65" s="9">
        <f t="shared" ref="C65:K65" si="23">IF(C42="","",C42)</f>
        <v>0</v>
      </c>
      <c r="D65" s="10">
        <f t="shared" si="23"/>
        <v>0</v>
      </c>
      <c r="E65" s="9">
        <f t="shared" si="23"/>
        <v>0</v>
      </c>
      <c r="F65" s="179">
        <f t="shared" si="23"/>
        <v>0</v>
      </c>
      <c r="G65" s="180">
        <f t="shared" si="23"/>
        <v>0</v>
      </c>
      <c r="H65" s="181">
        <f t="shared" si="23"/>
        <v>0</v>
      </c>
      <c r="I65" s="182" t="str">
        <f t="shared" si="23"/>
        <v/>
      </c>
      <c r="J65" s="11">
        <f t="shared" si="23"/>
        <v>0</v>
      </c>
      <c r="K65" s="47" t="str">
        <f t="shared" si="23"/>
        <v/>
      </c>
      <c r="L65" s="117"/>
      <c r="Q65" s="19"/>
      <c r="R65" s="19"/>
      <c r="S65" s="19"/>
      <c r="T65" s="19"/>
      <c r="U65" s="19"/>
    </row>
    <row r="66" spans="1:21" ht="17.25" hidden="1" customHeight="1" thickBot="1">
      <c r="A66" s="22"/>
      <c r="B66" s="65" t="s">
        <v>19</v>
      </c>
      <c r="C66" s="183" t="str">
        <f>IF(C43="","",C43)</f>
        <v>㈱○○××</v>
      </c>
      <c r="D66" s="184"/>
      <c r="E66" s="185"/>
      <c r="F66" s="66" t="s">
        <v>20</v>
      </c>
      <c r="G66" s="67">
        <f>+G19</f>
        <v>0.1</v>
      </c>
      <c r="H66" s="186">
        <f t="shared" ref="H66:I66" si="24">IF(H43="","",H43)</f>
        <v>0</v>
      </c>
      <c r="I66" s="187" t="str">
        <f t="shared" si="24"/>
        <v/>
      </c>
      <c r="J66" s="34"/>
      <c r="K66" s="164"/>
      <c r="L66" s="27"/>
      <c r="Q66" s="19"/>
      <c r="R66" s="19"/>
      <c r="S66" s="19"/>
      <c r="T66" s="19"/>
      <c r="U66" s="19"/>
    </row>
    <row r="67" spans="1:21" ht="17.25" hidden="1" customHeight="1">
      <c r="A67" s="22"/>
      <c r="B67" s="65" t="s">
        <v>21</v>
      </c>
      <c r="C67" s="167" t="str">
        <f>IF(C44="","",C44)</f>
        <v>◆◆銀行</v>
      </c>
      <c r="D67" s="168"/>
      <c r="E67" s="68" t="str">
        <f>IF(E44="","",E44)</f>
        <v>△△支店</v>
      </c>
      <c r="F67" s="169" t="s">
        <v>28</v>
      </c>
      <c r="G67" s="170"/>
      <c r="H67" s="173">
        <f>IF(H44="","",H44)</f>
        <v>0</v>
      </c>
      <c r="I67" s="174"/>
      <c r="J67" s="177"/>
      <c r="K67" s="165"/>
      <c r="L67" s="27"/>
      <c r="Q67" s="19"/>
      <c r="R67" s="19"/>
      <c r="S67" s="19"/>
      <c r="T67" s="19"/>
      <c r="U67" s="19"/>
    </row>
    <row r="68" spans="1:21" ht="17.25" hidden="1" customHeight="1" thickBot="1">
      <c r="A68" s="22"/>
      <c r="B68" s="69" t="s">
        <v>22</v>
      </c>
      <c r="C68" s="52" t="str">
        <f>IF(C45="","",C45)</f>
        <v>普通</v>
      </c>
      <c r="D68" s="53" t="s">
        <v>26</v>
      </c>
      <c r="E68" s="54" t="str">
        <f>IF(E45="","",E45)</f>
        <v>0000000</v>
      </c>
      <c r="F68" s="171"/>
      <c r="G68" s="172"/>
      <c r="H68" s="175"/>
      <c r="I68" s="176"/>
      <c r="J68" s="178"/>
      <c r="K68" s="166"/>
      <c r="L68" s="27"/>
      <c r="Q68" s="19"/>
      <c r="R68" s="19"/>
      <c r="S68" s="19"/>
      <c r="T68" s="19"/>
      <c r="U68" s="19"/>
    </row>
    <row r="69" spans="1:21" ht="27" hidden="1" customHeight="1">
      <c r="A69" s="15"/>
      <c r="G69" s="158" t="s">
        <v>23</v>
      </c>
      <c r="H69" s="70" t="s">
        <v>24</v>
      </c>
      <c r="I69" s="56">
        <f>IF(I46="","",I46)</f>
        <v>0.3</v>
      </c>
      <c r="J69" s="160"/>
      <c r="K69" s="161"/>
      <c r="L69" s="112"/>
      <c r="Q69" s="19"/>
      <c r="R69" s="19"/>
      <c r="S69" s="19"/>
      <c r="T69" s="19"/>
      <c r="U69" s="19"/>
    </row>
    <row r="70" spans="1:21" ht="27" hidden="1" customHeight="1" thickBot="1">
      <c r="A70" s="15"/>
      <c r="G70" s="159"/>
      <c r="H70" s="71" t="s">
        <v>25</v>
      </c>
      <c r="I70" s="38">
        <f>1-I69</f>
        <v>0.7</v>
      </c>
      <c r="J70" s="162"/>
      <c r="K70" s="163"/>
      <c r="L70" s="112"/>
      <c r="Q70" s="19"/>
      <c r="R70" s="19"/>
      <c r="S70" s="19"/>
      <c r="T70" s="19"/>
      <c r="U70" s="19"/>
    </row>
    <row r="71" spans="1:21" ht="14.25" hidden="1" customHeight="1">
      <c r="A71" s="15"/>
      <c r="G71" s="157" t="s">
        <v>34</v>
      </c>
      <c r="H71" s="157"/>
      <c r="J71" s="58" t="s">
        <v>33</v>
      </c>
      <c r="K71" s="72" t="s">
        <v>32</v>
      </c>
      <c r="L71" s="125"/>
      <c r="Q71" s="19"/>
      <c r="R71" s="19"/>
      <c r="S71" s="19"/>
      <c r="T71" s="19"/>
      <c r="U71" s="19"/>
    </row>
  </sheetData>
  <sheetProtection algorithmName="SHA-512" hashValue="PIqOKH0wCNlUyHA83Id8+5pc5sBCJA+RXn80056qj7GMuTAfGcVm5JPadURqCBuSWz2nPnU1Ef92USWYSLClCg==" saltValue="tnjWABgnRnPaZqRCOL5MCw==" spinCount="100000" sheet="1" objects="1" scenarios="1"/>
  <protectedRanges>
    <protectedRange sqref="J3:K8" name="入力エリア_2"/>
  </protectedRanges>
  <mergeCells count="125">
    <mergeCell ref="N17:O17"/>
    <mergeCell ref="N41:O41"/>
    <mergeCell ref="J5:K5"/>
    <mergeCell ref="J6:K6"/>
    <mergeCell ref="C7:D7"/>
    <mergeCell ref="J3:K4"/>
    <mergeCell ref="G22:G23"/>
    <mergeCell ref="J22:K23"/>
    <mergeCell ref="H10:I11"/>
    <mergeCell ref="H18:I18"/>
    <mergeCell ref="H17:I17"/>
    <mergeCell ref="H15:I15"/>
    <mergeCell ref="H14:I14"/>
    <mergeCell ref="H13:I13"/>
    <mergeCell ref="K10:K11"/>
    <mergeCell ref="J20:J21"/>
    <mergeCell ref="F20:G21"/>
    <mergeCell ref="F10:G11"/>
    <mergeCell ref="H19:I19"/>
    <mergeCell ref="F18:G18"/>
    <mergeCell ref="F17:G17"/>
    <mergeCell ref="C32:D32"/>
    <mergeCell ref="C33:G33"/>
    <mergeCell ref="J7:K7"/>
    <mergeCell ref="B34:B35"/>
    <mergeCell ref="C34:C35"/>
    <mergeCell ref="D34:E34"/>
    <mergeCell ref="F34:G35"/>
    <mergeCell ref="B10:B11"/>
    <mergeCell ref="F40:G40"/>
    <mergeCell ref="H40:I40"/>
    <mergeCell ref="D2:F2"/>
    <mergeCell ref="C8:D8"/>
    <mergeCell ref="I2:J2"/>
    <mergeCell ref="D26:F26"/>
    <mergeCell ref="I26:J26"/>
    <mergeCell ref="J27:K28"/>
    <mergeCell ref="H28:H31"/>
    <mergeCell ref="I29:I30"/>
    <mergeCell ref="J29:K29"/>
    <mergeCell ref="J30:K30"/>
    <mergeCell ref="C31:D31"/>
    <mergeCell ref="J31:K31"/>
    <mergeCell ref="C10:C11"/>
    <mergeCell ref="J10:J11"/>
    <mergeCell ref="D10:E10"/>
    <mergeCell ref="C9:G9"/>
    <mergeCell ref="H36:I36"/>
    <mergeCell ref="H20:I21"/>
    <mergeCell ref="F14:G14"/>
    <mergeCell ref="F13:G13"/>
    <mergeCell ref="F12:G12"/>
    <mergeCell ref="C20:D20"/>
    <mergeCell ref="H4:H7"/>
    <mergeCell ref="I5:I6"/>
    <mergeCell ref="C19:E19"/>
    <mergeCell ref="F16:G16"/>
    <mergeCell ref="H16:I16"/>
    <mergeCell ref="J32:K32"/>
    <mergeCell ref="F15:G15"/>
    <mergeCell ref="J8:K8"/>
    <mergeCell ref="C44:D44"/>
    <mergeCell ref="F44:G45"/>
    <mergeCell ref="H44:I45"/>
    <mergeCell ref="J44:J45"/>
    <mergeCell ref="F41:G41"/>
    <mergeCell ref="H41:I41"/>
    <mergeCell ref="F42:G42"/>
    <mergeCell ref="H42:I42"/>
    <mergeCell ref="C43:E43"/>
    <mergeCell ref="H43:I43"/>
    <mergeCell ref="F37:G37"/>
    <mergeCell ref="H37:I37"/>
    <mergeCell ref="F38:G38"/>
    <mergeCell ref="H38:I38"/>
    <mergeCell ref="F39:G39"/>
    <mergeCell ref="H39:I39"/>
    <mergeCell ref="H34:I35"/>
    <mergeCell ref="J34:J35"/>
    <mergeCell ref="K34:K35"/>
    <mergeCell ref="F36:G36"/>
    <mergeCell ref="H12:I12"/>
    <mergeCell ref="C56:D56"/>
    <mergeCell ref="C57:G57"/>
    <mergeCell ref="B58:B59"/>
    <mergeCell ref="C58:C59"/>
    <mergeCell ref="D58:E58"/>
    <mergeCell ref="F58:G59"/>
    <mergeCell ref="G46:G47"/>
    <mergeCell ref="J46:K47"/>
    <mergeCell ref="D50:F50"/>
    <mergeCell ref="I50:J50"/>
    <mergeCell ref="J51:K52"/>
    <mergeCell ref="H52:H55"/>
    <mergeCell ref="I53:I54"/>
    <mergeCell ref="J53:K53"/>
    <mergeCell ref="J54:K54"/>
    <mergeCell ref="C55:D55"/>
    <mergeCell ref="J55:K55"/>
    <mergeCell ref="G48:H48"/>
    <mergeCell ref="G71:H71"/>
    <mergeCell ref="G69:G70"/>
    <mergeCell ref="J69:K70"/>
    <mergeCell ref="K66:K68"/>
    <mergeCell ref="C67:D67"/>
    <mergeCell ref="F67:G68"/>
    <mergeCell ref="H67:I68"/>
    <mergeCell ref="J67:J68"/>
    <mergeCell ref="F64:G64"/>
    <mergeCell ref="H64:I64"/>
    <mergeCell ref="F65:G65"/>
    <mergeCell ref="H65:I65"/>
    <mergeCell ref="C66:E66"/>
    <mergeCell ref="H66:I66"/>
    <mergeCell ref="F61:G61"/>
    <mergeCell ref="H61:I61"/>
    <mergeCell ref="F62:G62"/>
    <mergeCell ref="H62:I62"/>
    <mergeCell ref="F63:G63"/>
    <mergeCell ref="H63:I63"/>
    <mergeCell ref="H58:I59"/>
    <mergeCell ref="J58:J59"/>
    <mergeCell ref="K58:K59"/>
    <mergeCell ref="F60:G60"/>
    <mergeCell ref="H60:I60"/>
  </mergeCells>
  <phoneticPr fontId="2"/>
  <dataValidations count="4">
    <dataValidation type="list" allowBlank="1" showInputMessage="1" showErrorMessage="1" sqref="K49:L49" xr:uid="{00000000-0002-0000-0100-000001000000}">
      <formula1>請求書ＮＯ</formula1>
    </dataValidation>
    <dataValidation type="list" allowBlank="1" showInputMessage="1" showErrorMessage="1" sqref="C21" xr:uid="{4C1BF65D-36E1-4844-B072-4FCDE9A7D829}">
      <formula1>"普通,当座"</formula1>
    </dataValidation>
    <dataValidation type="list" allowBlank="1" showInputMessage="1" showErrorMessage="1" promptTitle="消費税率の選択" prompt="10％：10%対象_x000a_*8％：軽減税率対象_x000a_8％：経過措置_x000a_5％：経過措置_x000a_非課税_x000a_不課税" sqref="G19" xr:uid="{454D3894-8F61-4798-B83F-811F14339B8A}">
      <formula1>"10%,*8%,8%,5%,非課税,不課税"</formula1>
    </dataValidation>
    <dataValidation type="textLength" operator="equal" allowBlank="1" showInputMessage="1" showErrorMessage="1" errorTitle="登録番号入力エラー" error="登録番号の入力に誤りがあります。" promptTitle="登録番号" prompt="登録番号Ｔ+13桁の数字を入力してください。_x000a_免税事業者の場合は空欄にしてください。" sqref="J1" xr:uid="{59949CF0-87A1-436C-ADA3-814AAA537F50}">
      <formula1>14</formula1>
    </dataValidation>
  </dataValidations>
  <pageMargins left="0.2" right="0.2" top="0.39370078740157483" bottom="0.39370078740157483" header="0.39370078740157483" footer="0.31496062992125984"/>
  <pageSetup paperSize="9" scale="130" fitToHeight="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6869A-F254-404C-94AC-76BCA6B1ADFB}">
  <dimension ref="A1:U71"/>
  <sheetViews>
    <sheetView topLeftCell="B1" zoomScale="120" zoomScaleNormal="120" zoomScaleSheetLayoutView="115" workbookViewId="0">
      <selection activeCell="J20" sqref="J20:J21"/>
    </sheetView>
  </sheetViews>
  <sheetFormatPr defaultColWidth="0" defaultRowHeight="15" customHeight="1" zeroHeight="1"/>
  <cols>
    <col min="1" max="1" width="3" style="27" hidden="1" customWidth="1"/>
    <col min="2" max="2" width="17.25" style="17" customWidth="1"/>
    <col min="3" max="3" width="15" style="17" customWidth="1"/>
    <col min="4" max="4" width="4" style="17" customWidth="1"/>
    <col min="5" max="5" width="15" style="17" customWidth="1"/>
    <col min="6" max="6" width="10" style="17" customWidth="1"/>
    <col min="7" max="8" width="5" style="17" customWidth="1"/>
    <col min="9" max="9" width="10" style="17" customWidth="1"/>
    <col min="10" max="10" width="15" style="17" customWidth="1"/>
    <col min="11" max="11" width="11" style="17" bestFit="1" customWidth="1"/>
    <col min="12" max="12" width="0.625" style="17" customWidth="1"/>
    <col min="13" max="16" width="2" style="17" hidden="1" customWidth="1"/>
    <col min="17" max="21" width="0" style="17" hidden="1" customWidth="1"/>
    <col min="22" max="16384" width="9" style="17" hidden="1"/>
  </cols>
  <sheetData>
    <row r="1" spans="1:21" ht="15.75" thickBot="1">
      <c r="A1" s="15"/>
      <c r="B1" s="16"/>
      <c r="J1" s="18"/>
      <c r="K1" s="15" t="s">
        <v>45</v>
      </c>
      <c r="L1" s="27"/>
      <c r="Q1" s="19"/>
      <c r="R1" s="19"/>
      <c r="S1" s="19"/>
      <c r="T1" s="19"/>
      <c r="U1" s="19"/>
    </row>
    <row r="2" spans="1:21" ht="24.75" customHeight="1" thickBot="1">
      <c r="A2" s="15"/>
      <c r="D2" s="199" t="s">
        <v>27</v>
      </c>
      <c r="E2" s="200"/>
      <c r="F2" s="200"/>
      <c r="I2" s="328">
        <v>44135</v>
      </c>
      <c r="J2" s="329"/>
      <c r="K2" s="98">
        <v>1</v>
      </c>
      <c r="L2" s="118"/>
      <c r="Q2" s="19"/>
      <c r="R2" s="19"/>
      <c r="S2" s="19"/>
      <c r="T2" s="19"/>
      <c r="U2" s="19"/>
    </row>
    <row r="3" spans="1:21" ht="6.75" customHeight="1">
      <c r="A3" s="15"/>
      <c r="D3" s="20"/>
      <c r="E3" s="20"/>
      <c r="F3" s="20"/>
      <c r="H3" s="19"/>
      <c r="J3" s="295" t="s">
        <v>36</v>
      </c>
      <c r="K3" s="295"/>
      <c r="L3" s="119"/>
      <c r="Q3" s="19"/>
      <c r="R3" s="19"/>
      <c r="S3" s="19"/>
      <c r="T3" s="19"/>
      <c r="U3" s="19"/>
    </row>
    <row r="4" spans="1:21" ht="11.25" customHeight="1">
      <c r="A4" s="15"/>
      <c r="H4" s="204" t="s">
        <v>1</v>
      </c>
      <c r="I4" s="18" t="s">
        <v>2</v>
      </c>
      <c r="J4" s="295"/>
      <c r="K4" s="295"/>
      <c r="L4" s="119"/>
      <c r="Q4" s="19"/>
      <c r="R4" s="19"/>
      <c r="S4" s="19"/>
      <c r="T4" s="19"/>
      <c r="U4" s="19"/>
    </row>
    <row r="5" spans="1:21" ht="24" customHeight="1">
      <c r="A5" s="15"/>
      <c r="B5" s="17" t="s">
        <v>3</v>
      </c>
      <c r="H5" s="204"/>
      <c r="I5" s="205" t="s">
        <v>4</v>
      </c>
      <c r="J5" s="292" t="s">
        <v>43</v>
      </c>
      <c r="K5" s="292"/>
      <c r="L5" s="120"/>
      <c r="Q5" s="19"/>
      <c r="R5" s="19"/>
      <c r="S5" s="19"/>
      <c r="T5" s="19"/>
      <c r="U5" s="19"/>
    </row>
    <row r="6" spans="1:21" ht="15.75" thickBot="1">
      <c r="A6" s="15"/>
      <c r="B6" s="21"/>
      <c r="C6" s="21"/>
      <c r="D6" s="21"/>
      <c r="H6" s="204"/>
      <c r="I6" s="205"/>
      <c r="J6" s="292"/>
      <c r="K6" s="292"/>
      <c r="L6" s="120"/>
      <c r="Q6" s="19"/>
      <c r="R6" s="19"/>
      <c r="S6" s="19"/>
      <c r="T6" s="19"/>
      <c r="U6" s="19"/>
    </row>
    <row r="7" spans="1:21" ht="18" customHeight="1">
      <c r="A7" s="22"/>
      <c r="B7" s="23" t="s">
        <v>5</v>
      </c>
      <c r="C7" s="293"/>
      <c r="D7" s="294"/>
      <c r="H7" s="204"/>
      <c r="I7" s="24" t="s">
        <v>6</v>
      </c>
      <c r="J7" s="327" t="s">
        <v>44</v>
      </c>
      <c r="K7" s="327"/>
      <c r="L7" s="121"/>
      <c r="Q7" s="19"/>
      <c r="R7" s="19"/>
      <c r="S7" s="19"/>
      <c r="T7" s="19"/>
      <c r="U7" s="19"/>
    </row>
    <row r="8" spans="1:21" ht="18" customHeight="1" thickBot="1">
      <c r="A8" s="22"/>
      <c r="B8" s="30" t="s">
        <v>7</v>
      </c>
      <c r="C8" s="270"/>
      <c r="D8" s="271"/>
      <c r="E8" s="25"/>
      <c r="F8" s="26"/>
      <c r="G8" s="26"/>
      <c r="H8" s="27"/>
      <c r="I8" s="28" t="s">
        <v>35</v>
      </c>
      <c r="J8" s="215"/>
      <c r="K8" s="215"/>
      <c r="L8" s="122"/>
      <c r="Q8" s="19"/>
      <c r="R8" s="19"/>
      <c r="S8" s="19"/>
      <c r="T8" s="19"/>
      <c r="U8" s="19"/>
    </row>
    <row r="9" spans="1:21" ht="18" customHeight="1" thickBot="1">
      <c r="A9" s="22"/>
      <c r="B9" s="30" t="s">
        <v>8</v>
      </c>
      <c r="C9" s="330" t="s">
        <v>51</v>
      </c>
      <c r="D9" s="331"/>
      <c r="E9" s="332"/>
      <c r="F9" s="332"/>
      <c r="G9" s="332"/>
      <c r="H9" s="29"/>
      <c r="I9" s="21"/>
      <c r="J9" s="21"/>
      <c r="K9" s="21"/>
      <c r="Q9" s="19"/>
      <c r="R9" s="19"/>
      <c r="S9" s="19"/>
      <c r="T9" s="19"/>
      <c r="U9" s="19"/>
    </row>
    <row r="10" spans="1:21" ht="18" customHeight="1">
      <c r="A10" s="22"/>
      <c r="B10" s="269" t="s">
        <v>9</v>
      </c>
      <c r="C10" s="283" t="s">
        <v>10</v>
      </c>
      <c r="D10" s="284" t="s">
        <v>11</v>
      </c>
      <c r="E10" s="284"/>
      <c r="F10" s="312" t="s">
        <v>12</v>
      </c>
      <c r="G10" s="313"/>
      <c r="H10" s="298" t="s">
        <v>41</v>
      </c>
      <c r="I10" s="299"/>
      <c r="J10" s="285" t="s">
        <v>14</v>
      </c>
      <c r="K10" s="333" t="s">
        <v>15</v>
      </c>
      <c r="L10" s="27"/>
      <c r="Q10" s="19"/>
      <c r="R10" s="19"/>
      <c r="S10" s="19"/>
      <c r="T10" s="19"/>
      <c r="U10" s="19"/>
    </row>
    <row r="11" spans="1:21" ht="18" customHeight="1">
      <c r="A11" s="22"/>
      <c r="B11" s="269"/>
      <c r="C11" s="284"/>
      <c r="D11" s="31" t="s">
        <v>16</v>
      </c>
      <c r="E11" s="31" t="s">
        <v>17</v>
      </c>
      <c r="F11" s="314"/>
      <c r="G11" s="315"/>
      <c r="H11" s="300"/>
      <c r="I11" s="301"/>
      <c r="J11" s="286"/>
      <c r="K11" s="307"/>
      <c r="L11" s="27"/>
      <c r="Q11" s="19"/>
      <c r="R11" s="19"/>
      <c r="S11" s="19"/>
      <c r="T11" s="19"/>
      <c r="U11" s="19"/>
    </row>
    <row r="12" spans="1:21" ht="20.25" customHeight="1">
      <c r="A12" s="22">
        <v>1</v>
      </c>
      <c r="B12" s="130" t="s">
        <v>52</v>
      </c>
      <c r="C12" s="90">
        <v>4294155</v>
      </c>
      <c r="D12" s="1">
        <f>IF(C12="","",IF(E12/C12&gt;100%,"N/A",E12/C12))</f>
        <v>1</v>
      </c>
      <c r="E12" s="91">
        <f>IF(C12="","",+F12+H12)</f>
        <v>4294155</v>
      </c>
      <c r="F12" s="213"/>
      <c r="G12" s="214"/>
      <c r="H12" s="251">
        <v>4294155</v>
      </c>
      <c r="I12" s="252"/>
      <c r="J12" s="13">
        <f>IF(C12="","",IF(C12-E12&lt;0,"N/A",+C12-E12))</f>
        <v>0</v>
      </c>
      <c r="K12" s="79"/>
      <c r="L12" s="123"/>
      <c r="M12" s="107"/>
      <c r="N12" s="108"/>
      <c r="Q12" s="19"/>
      <c r="R12" s="19"/>
      <c r="S12" s="19"/>
      <c r="T12" s="19"/>
      <c r="U12" s="19"/>
    </row>
    <row r="13" spans="1:21" ht="20.25" customHeight="1">
      <c r="A13" s="22">
        <v>2</v>
      </c>
      <c r="B13" s="130" t="s">
        <v>53</v>
      </c>
      <c r="C13" s="90"/>
      <c r="D13" s="1" t="str">
        <f t="shared" ref="D13:D18" si="0">IF(C13="","",IF(E13/C13&gt;100%,"N/A",E13/C13))</f>
        <v/>
      </c>
      <c r="E13" s="91" t="str">
        <f>IF(C13="","",+F13+H13)</f>
        <v/>
      </c>
      <c r="F13" s="213"/>
      <c r="G13" s="214"/>
      <c r="H13" s="251"/>
      <c r="I13" s="252"/>
      <c r="J13" s="13" t="str">
        <f t="shared" ref="J13:J18" si="1">IF(C13="","",IF(C13-E13&lt;0,"N/A",+C13-E13))</f>
        <v/>
      </c>
      <c r="K13" s="79"/>
      <c r="L13" s="123"/>
      <c r="M13" s="107"/>
      <c r="N13" s="108"/>
      <c r="Q13" s="19"/>
      <c r="R13" s="19"/>
      <c r="S13" s="19"/>
      <c r="T13" s="19"/>
      <c r="U13" s="19"/>
    </row>
    <row r="14" spans="1:21" ht="20.25" customHeight="1">
      <c r="A14" s="22">
        <v>3</v>
      </c>
      <c r="B14" s="96"/>
      <c r="C14" s="90"/>
      <c r="D14" s="1" t="str">
        <f t="shared" si="0"/>
        <v/>
      </c>
      <c r="E14" s="91" t="str">
        <f t="shared" ref="E14:E18" si="2">IF(C14="","",+F14+H14)</f>
        <v/>
      </c>
      <c r="F14" s="213"/>
      <c r="G14" s="214"/>
      <c r="H14" s="251"/>
      <c r="I14" s="252"/>
      <c r="J14" s="13" t="str">
        <f t="shared" si="1"/>
        <v/>
      </c>
      <c r="K14" s="79"/>
      <c r="L14" s="123"/>
      <c r="M14" s="107"/>
      <c r="N14" s="109"/>
      <c r="Q14" s="19"/>
      <c r="R14" s="19"/>
      <c r="S14" s="19"/>
      <c r="T14" s="19"/>
      <c r="U14" s="19"/>
    </row>
    <row r="15" spans="1:21" ht="20.25" customHeight="1">
      <c r="A15" s="22">
        <v>4</v>
      </c>
      <c r="B15" s="96"/>
      <c r="C15" s="90"/>
      <c r="D15" s="1" t="str">
        <f t="shared" si="0"/>
        <v/>
      </c>
      <c r="E15" s="91" t="str">
        <f t="shared" si="2"/>
        <v/>
      </c>
      <c r="F15" s="213"/>
      <c r="G15" s="214"/>
      <c r="H15" s="251"/>
      <c r="I15" s="252"/>
      <c r="J15" s="13" t="str">
        <f t="shared" si="1"/>
        <v/>
      </c>
      <c r="K15" s="79"/>
      <c r="L15" s="123"/>
      <c r="M15" s="107"/>
      <c r="N15" s="109"/>
      <c r="Q15" s="19"/>
      <c r="R15" s="19"/>
      <c r="S15" s="19"/>
      <c r="T15" s="19"/>
      <c r="U15" s="19"/>
    </row>
    <row r="16" spans="1:21" ht="20.25" customHeight="1">
      <c r="A16" s="22"/>
      <c r="B16" s="96"/>
      <c r="C16" s="90"/>
      <c r="D16" s="1" t="str">
        <f t="shared" si="0"/>
        <v/>
      </c>
      <c r="E16" s="91" t="str">
        <f t="shared" si="2"/>
        <v/>
      </c>
      <c r="F16" s="128"/>
      <c r="G16" s="129"/>
      <c r="H16" s="126"/>
      <c r="I16" s="127"/>
      <c r="J16" s="13" t="str">
        <f t="shared" si="1"/>
        <v/>
      </c>
      <c r="K16" s="79"/>
      <c r="L16" s="123"/>
      <c r="M16" s="107"/>
      <c r="N16" s="109"/>
      <c r="Q16" s="19"/>
      <c r="R16" s="19"/>
      <c r="S16" s="19"/>
      <c r="T16" s="19"/>
      <c r="U16" s="19"/>
    </row>
    <row r="17" spans="1:21" ht="20.25" customHeight="1" thickBot="1">
      <c r="A17" s="22">
        <v>5</v>
      </c>
      <c r="B17" s="96"/>
      <c r="C17" s="92"/>
      <c r="D17" s="77" t="str">
        <f t="shared" si="0"/>
        <v/>
      </c>
      <c r="E17" s="93" t="str">
        <f t="shared" si="2"/>
        <v/>
      </c>
      <c r="F17" s="319"/>
      <c r="G17" s="320"/>
      <c r="H17" s="304"/>
      <c r="I17" s="305"/>
      <c r="J17" s="76" t="str">
        <f t="shared" si="1"/>
        <v/>
      </c>
      <c r="K17" s="80"/>
      <c r="L17" s="123"/>
      <c r="M17" s="110" t="s">
        <v>46</v>
      </c>
      <c r="N17" s="290" t="s">
        <v>47</v>
      </c>
      <c r="O17" s="290"/>
      <c r="Q17" s="19"/>
      <c r="R17" s="19"/>
      <c r="S17" s="19"/>
      <c r="T17" s="19"/>
      <c r="U17" s="19"/>
    </row>
    <row r="18" spans="1:21" ht="20.25" customHeight="1" thickBot="1">
      <c r="A18" s="22"/>
      <c r="B18" s="30" t="s">
        <v>18</v>
      </c>
      <c r="C18" s="94">
        <f>SUM(C12:C17)</f>
        <v>4294155</v>
      </c>
      <c r="D18" s="78">
        <f t="shared" si="0"/>
        <v>1</v>
      </c>
      <c r="E18" s="94">
        <f t="shared" si="2"/>
        <v>4294155</v>
      </c>
      <c r="F18" s="318">
        <f t="shared" ref="F18:I18" si="3">SUM(F12:F17)</f>
        <v>0</v>
      </c>
      <c r="G18" s="303">
        <f t="shared" si="3"/>
        <v>0</v>
      </c>
      <c r="H18" s="302">
        <f t="shared" si="3"/>
        <v>4294155</v>
      </c>
      <c r="I18" s="303">
        <f t="shared" si="3"/>
        <v>0</v>
      </c>
      <c r="J18" s="95">
        <f t="shared" si="1"/>
        <v>0</v>
      </c>
      <c r="K18" s="81"/>
      <c r="L18" s="123"/>
      <c r="M18" s="109" t="str">
        <f>IF(SUM(C12:C17,E12:J17,C18,C12:C17)-SUM(C18,E18:J18,E18,J18,E12:E17,J12:J17)=0,"一致",SUM(C12:C17,E12:J17)-SUM(C18,E18:J18))</f>
        <v>一致</v>
      </c>
      <c r="N18" s="109" t="str">
        <f>IF(C18-E18-J18+H18+F18-E18=0,"一致",C18-E18-J18+H18+F18-E18)</f>
        <v>一致</v>
      </c>
      <c r="O18" s="109" t="str">
        <f>IF(SUM(C12:C17,H12:I17,F12:G17)-SUM(E12:E17,J12:J17,E12:E17)=0,"一致",SUM(C12:C17,H12:I17,F12:G17)-SUM(E12:E17,J12:J17,E12:E17))</f>
        <v>一致</v>
      </c>
      <c r="P18" s="58" t="s">
        <v>48</v>
      </c>
      <c r="Q18" s="19"/>
      <c r="R18" s="19"/>
      <c r="S18" s="19"/>
      <c r="T18" s="19"/>
      <c r="U18" s="19"/>
    </row>
    <row r="19" spans="1:21" ht="17.25" customHeight="1" thickBot="1">
      <c r="A19" s="22"/>
      <c r="B19" s="32" t="s">
        <v>19</v>
      </c>
      <c r="C19" s="259" t="s">
        <v>37</v>
      </c>
      <c r="D19" s="260"/>
      <c r="E19" s="261"/>
      <c r="F19" s="33" t="s">
        <v>20</v>
      </c>
      <c r="G19" s="12">
        <v>0.1</v>
      </c>
      <c r="H19" s="316">
        <v>429401</v>
      </c>
      <c r="I19" s="317"/>
      <c r="J19" s="34"/>
      <c r="K19" s="334"/>
      <c r="L19" s="27"/>
      <c r="P19" s="58" t="s">
        <v>49</v>
      </c>
      <c r="Q19" s="19"/>
      <c r="R19" s="19"/>
      <c r="S19" s="19"/>
      <c r="T19" s="19"/>
      <c r="U19" s="19"/>
    </row>
    <row r="20" spans="1:21" ht="17.25" customHeight="1">
      <c r="A20" s="22"/>
      <c r="B20" s="32" t="s">
        <v>21</v>
      </c>
      <c r="C20" s="257" t="s">
        <v>38</v>
      </c>
      <c r="D20" s="258"/>
      <c r="E20" s="97" t="s">
        <v>39</v>
      </c>
      <c r="F20" s="308" t="s">
        <v>28</v>
      </c>
      <c r="G20" s="309"/>
      <c r="H20" s="253">
        <f>+H18+H19</f>
        <v>4723556</v>
      </c>
      <c r="I20" s="254"/>
      <c r="J20" s="177"/>
      <c r="K20" s="335"/>
      <c r="L20" s="27"/>
      <c r="Q20" s="19"/>
      <c r="R20" s="19"/>
      <c r="S20" s="19"/>
      <c r="T20" s="19"/>
      <c r="U20" s="19"/>
    </row>
    <row r="21" spans="1:21" ht="17.25" customHeight="1" thickBot="1">
      <c r="A21" s="22"/>
      <c r="B21" s="35" t="s">
        <v>22</v>
      </c>
      <c r="C21" s="2" t="s">
        <v>30</v>
      </c>
      <c r="D21" s="3" t="s">
        <v>26</v>
      </c>
      <c r="E21" s="5" t="s">
        <v>40</v>
      </c>
      <c r="F21" s="310"/>
      <c r="G21" s="311"/>
      <c r="H21" s="255"/>
      <c r="I21" s="256"/>
      <c r="J21" s="178"/>
      <c r="K21" s="336"/>
      <c r="L21" s="27"/>
      <c r="Q21" s="19"/>
      <c r="R21" s="19"/>
      <c r="S21" s="19"/>
      <c r="T21" s="19"/>
      <c r="U21" s="19"/>
    </row>
    <row r="22" spans="1:21" ht="27" customHeight="1">
      <c r="A22" s="15"/>
      <c r="G22" s="296" t="s">
        <v>23</v>
      </c>
      <c r="H22" s="36" t="s">
        <v>24</v>
      </c>
      <c r="I22" s="4">
        <v>0.3</v>
      </c>
      <c r="J22" s="160"/>
      <c r="K22" s="161"/>
      <c r="L22" s="112"/>
      <c r="Q22" s="19"/>
      <c r="R22" s="19"/>
      <c r="S22" s="19"/>
      <c r="T22" s="19"/>
      <c r="U22" s="19"/>
    </row>
    <row r="23" spans="1:21" ht="27" customHeight="1" thickBot="1">
      <c r="A23" s="15"/>
      <c r="G23" s="297"/>
      <c r="H23" s="37" t="s">
        <v>25</v>
      </c>
      <c r="I23" s="38">
        <f>1-I22</f>
        <v>0.7</v>
      </c>
      <c r="J23" s="162"/>
      <c r="K23" s="163"/>
      <c r="L23" s="112"/>
      <c r="Q23" s="19"/>
      <c r="R23" s="19"/>
      <c r="S23" s="19"/>
      <c r="T23" s="19"/>
      <c r="U23" s="19"/>
    </row>
    <row r="24" spans="1:21" ht="15.75" customHeight="1">
      <c r="A24" s="15"/>
      <c r="K24" s="39" t="s">
        <v>29</v>
      </c>
      <c r="L24" s="58"/>
      <c r="Q24" s="19"/>
      <c r="R24" s="19"/>
      <c r="S24" s="19"/>
      <c r="T24" s="19"/>
      <c r="U24" s="19"/>
    </row>
    <row r="25" spans="1:21" ht="15.75" thickBot="1">
      <c r="A25" s="15"/>
      <c r="B25" s="16"/>
      <c r="J25" s="18"/>
      <c r="K25" s="40" t="str">
        <f>+K1</f>
        <v>(単独方式)</v>
      </c>
      <c r="L25" s="124"/>
      <c r="Q25" s="19"/>
      <c r="R25" s="19"/>
      <c r="S25" s="19"/>
      <c r="T25" s="19"/>
      <c r="U25" s="19"/>
    </row>
    <row r="26" spans="1:21" ht="24.75" customHeight="1" thickBot="1">
      <c r="A26" s="15"/>
      <c r="D26" s="199" t="s">
        <v>27</v>
      </c>
      <c r="E26" s="200"/>
      <c r="F26" s="200"/>
      <c r="I26" s="201">
        <f>IF(I2="","",I2)</f>
        <v>44135</v>
      </c>
      <c r="J26" s="202"/>
      <c r="K26" s="99">
        <f>IF(K2="","",K2)</f>
        <v>1</v>
      </c>
      <c r="L26" s="113"/>
      <c r="Q26" s="19"/>
      <c r="R26" s="19"/>
      <c r="S26" s="19"/>
      <c r="T26" s="19"/>
      <c r="U26" s="19"/>
    </row>
    <row r="27" spans="1:21" ht="6.75" customHeight="1">
      <c r="A27" s="15"/>
      <c r="D27" s="20"/>
      <c r="E27" s="20"/>
      <c r="F27" s="20"/>
      <c r="H27" s="19"/>
      <c r="J27" s="276" t="str">
        <f>IF(J3="","",J3)</f>
        <v>000-0000</v>
      </c>
      <c r="K27" s="276"/>
      <c r="L27" s="100"/>
      <c r="Q27" s="19"/>
      <c r="R27" s="19"/>
      <c r="S27" s="19"/>
      <c r="T27" s="19"/>
      <c r="U27" s="19"/>
    </row>
    <row r="28" spans="1:21" ht="11.25" customHeight="1">
      <c r="A28" s="15"/>
      <c r="H28" s="204" t="s">
        <v>1</v>
      </c>
      <c r="I28" s="18" t="s">
        <v>2</v>
      </c>
      <c r="J28" s="276"/>
      <c r="K28" s="276"/>
      <c r="L28" s="100"/>
      <c r="Q28" s="19"/>
      <c r="R28" s="19"/>
      <c r="S28" s="19"/>
      <c r="T28" s="19"/>
      <c r="U28" s="19"/>
    </row>
    <row r="29" spans="1:21" ht="24" customHeight="1">
      <c r="A29" s="15"/>
      <c r="B29" s="17" t="s">
        <v>3</v>
      </c>
      <c r="H29" s="204"/>
      <c r="I29" s="205" t="s">
        <v>4</v>
      </c>
      <c r="J29" s="277" t="str">
        <f>IF(J5="","",J5)</f>
        <v>○○県△△市××１－１－１</v>
      </c>
      <c r="K29" s="277"/>
      <c r="L29" s="101"/>
      <c r="Q29" s="19"/>
      <c r="R29" s="19"/>
      <c r="S29" s="19"/>
      <c r="T29" s="19"/>
      <c r="U29" s="19"/>
    </row>
    <row r="30" spans="1:21" ht="15.75" thickBot="1">
      <c r="A30" s="15"/>
      <c r="B30" s="21"/>
      <c r="C30" s="21"/>
      <c r="D30" s="21"/>
      <c r="H30" s="204"/>
      <c r="I30" s="205"/>
      <c r="J30" s="278" t="str">
        <f>IF(J6="","",J6)</f>
        <v/>
      </c>
      <c r="K30" s="278"/>
      <c r="L30" s="102"/>
      <c r="Q30" s="19"/>
      <c r="R30" s="19"/>
      <c r="S30" s="19"/>
      <c r="T30" s="19"/>
      <c r="U30" s="19"/>
    </row>
    <row r="31" spans="1:21" ht="18" customHeight="1">
      <c r="A31" s="22"/>
      <c r="B31" s="42" t="s">
        <v>5</v>
      </c>
      <c r="C31" s="279" t="str">
        <f>IF(C7="","",C7)</f>
        <v/>
      </c>
      <c r="D31" s="280"/>
      <c r="H31" s="204"/>
      <c r="I31" s="24" t="s">
        <v>6</v>
      </c>
      <c r="J31" s="281" t="str">
        <f>IF(J7="","",J7)</f>
        <v>株式会社○○××</v>
      </c>
      <c r="K31" s="282"/>
      <c r="L31" s="103"/>
      <c r="Q31" s="19"/>
      <c r="R31" s="19"/>
      <c r="S31" s="19"/>
      <c r="T31" s="19"/>
      <c r="U31" s="19"/>
    </row>
    <row r="32" spans="1:21" ht="18" customHeight="1" thickBot="1">
      <c r="A32" s="22"/>
      <c r="B32" s="43" t="s">
        <v>7</v>
      </c>
      <c r="C32" s="321" t="str">
        <f>IF(C8="","",C8)</f>
        <v/>
      </c>
      <c r="D32" s="322"/>
      <c r="E32" s="25"/>
      <c r="F32" s="26"/>
      <c r="G32" s="26"/>
      <c r="H32" s="27"/>
      <c r="I32" s="28" t="s">
        <v>35</v>
      </c>
      <c r="J32" s="212" t="str">
        <f>IF(J8="","",J8)</f>
        <v/>
      </c>
      <c r="K32" s="212"/>
      <c r="L32" s="114"/>
      <c r="Q32" s="19"/>
      <c r="R32" s="19"/>
      <c r="S32" s="19"/>
      <c r="T32" s="19"/>
      <c r="U32" s="19"/>
    </row>
    <row r="33" spans="1:21" ht="18" customHeight="1" thickBot="1">
      <c r="A33" s="22"/>
      <c r="B33" s="43" t="s">
        <v>8</v>
      </c>
      <c r="C33" s="323" t="str">
        <f>IF(C9="","",C9)</f>
        <v>ｺﾋﾟｰｶｳﾝﾄ料金請求一式</v>
      </c>
      <c r="D33" s="324"/>
      <c r="E33" s="325"/>
      <c r="F33" s="325"/>
      <c r="G33" s="325"/>
      <c r="H33" s="29"/>
      <c r="I33" s="21"/>
      <c r="J33" s="21"/>
      <c r="K33" s="21"/>
      <c r="Q33" s="19"/>
      <c r="R33" s="19"/>
      <c r="S33" s="19"/>
      <c r="T33" s="19"/>
      <c r="U33" s="19"/>
    </row>
    <row r="34" spans="1:21" ht="18" customHeight="1">
      <c r="A34" s="22"/>
      <c r="B34" s="262" t="s">
        <v>9</v>
      </c>
      <c r="C34" s="263" t="s">
        <v>10</v>
      </c>
      <c r="D34" s="264" t="s">
        <v>11</v>
      </c>
      <c r="E34" s="264"/>
      <c r="F34" s="265" t="s">
        <v>12</v>
      </c>
      <c r="G34" s="266"/>
      <c r="H34" s="243" t="s">
        <v>42</v>
      </c>
      <c r="I34" s="244"/>
      <c r="J34" s="247" t="s">
        <v>14</v>
      </c>
      <c r="K34" s="249" t="s">
        <v>15</v>
      </c>
      <c r="L34" s="27"/>
      <c r="Q34" s="19"/>
      <c r="R34" s="19"/>
      <c r="S34" s="19"/>
      <c r="T34" s="19"/>
      <c r="U34" s="19"/>
    </row>
    <row r="35" spans="1:21" ht="18" customHeight="1">
      <c r="A35" s="22"/>
      <c r="B35" s="262"/>
      <c r="C35" s="264"/>
      <c r="D35" s="44" t="s">
        <v>16</v>
      </c>
      <c r="E35" s="44" t="s">
        <v>17</v>
      </c>
      <c r="F35" s="267"/>
      <c r="G35" s="268"/>
      <c r="H35" s="245"/>
      <c r="I35" s="246"/>
      <c r="J35" s="248"/>
      <c r="K35" s="250"/>
      <c r="L35" s="27"/>
      <c r="Q35" s="19"/>
      <c r="R35" s="19"/>
      <c r="S35" s="19"/>
      <c r="T35" s="19"/>
      <c r="U35" s="19"/>
    </row>
    <row r="36" spans="1:21" ht="20.25" customHeight="1">
      <c r="A36" s="22">
        <v>1</v>
      </c>
      <c r="B36" s="89" t="str">
        <f t="shared" ref="B36:K42" si="4">IF(B12="","",B12)</f>
        <v>ｺﾋﾟｰｶｳﾝﾄ料金</v>
      </c>
      <c r="C36" s="8">
        <f t="shared" si="4"/>
        <v>4294155</v>
      </c>
      <c r="D36" s="6">
        <f t="shared" si="4"/>
        <v>1</v>
      </c>
      <c r="E36" s="8">
        <f t="shared" si="4"/>
        <v>4294155</v>
      </c>
      <c r="F36" s="239" t="str">
        <f t="shared" si="4"/>
        <v/>
      </c>
      <c r="G36" s="240" t="str">
        <f t="shared" si="4"/>
        <v/>
      </c>
      <c r="H36" s="241">
        <f t="shared" si="4"/>
        <v>4294155</v>
      </c>
      <c r="I36" s="242" t="str">
        <f t="shared" si="4"/>
        <v/>
      </c>
      <c r="J36" s="14">
        <f t="shared" si="4"/>
        <v>0</v>
      </c>
      <c r="K36" s="82" t="str">
        <f t="shared" si="4"/>
        <v/>
      </c>
      <c r="L36" s="115"/>
      <c r="Q36" s="19"/>
      <c r="R36" s="19"/>
      <c r="S36" s="19"/>
      <c r="T36" s="19"/>
      <c r="U36" s="19"/>
    </row>
    <row r="37" spans="1:21" ht="20.25" customHeight="1">
      <c r="A37" s="22">
        <v>2</v>
      </c>
      <c r="B37" s="89" t="str">
        <f t="shared" si="4"/>
        <v>詳細別紙</v>
      </c>
      <c r="C37" s="8" t="str">
        <f t="shared" si="4"/>
        <v/>
      </c>
      <c r="D37" s="6" t="str">
        <f t="shared" si="4"/>
        <v/>
      </c>
      <c r="E37" s="8" t="str">
        <f t="shared" si="4"/>
        <v/>
      </c>
      <c r="F37" s="239" t="str">
        <f t="shared" si="4"/>
        <v/>
      </c>
      <c r="G37" s="240" t="str">
        <f t="shared" si="4"/>
        <v/>
      </c>
      <c r="H37" s="241" t="str">
        <f t="shared" si="4"/>
        <v/>
      </c>
      <c r="I37" s="242" t="str">
        <f t="shared" si="4"/>
        <v/>
      </c>
      <c r="J37" s="14" t="str">
        <f t="shared" si="4"/>
        <v/>
      </c>
      <c r="K37" s="82" t="str">
        <f t="shared" si="4"/>
        <v/>
      </c>
      <c r="L37" s="115"/>
      <c r="Q37" s="19"/>
      <c r="R37" s="19"/>
      <c r="S37" s="19"/>
      <c r="T37" s="19"/>
      <c r="U37" s="19"/>
    </row>
    <row r="38" spans="1:21" ht="20.25" customHeight="1">
      <c r="A38" s="22">
        <v>3</v>
      </c>
      <c r="B38" s="89" t="str">
        <f t="shared" si="4"/>
        <v/>
      </c>
      <c r="C38" s="8" t="str">
        <f t="shared" si="4"/>
        <v/>
      </c>
      <c r="D38" s="6" t="str">
        <f t="shared" si="4"/>
        <v/>
      </c>
      <c r="E38" s="8" t="str">
        <f t="shared" si="4"/>
        <v/>
      </c>
      <c r="F38" s="239" t="str">
        <f t="shared" si="4"/>
        <v/>
      </c>
      <c r="G38" s="240" t="str">
        <f t="shared" si="4"/>
        <v/>
      </c>
      <c r="H38" s="241" t="str">
        <f t="shared" si="4"/>
        <v/>
      </c>
      <c r="I38" s="242" t="str">
        <f t="shared" si="4"/>
        <v/>
      </c>
      <c r="J38" s="14" t="str">
        <f t="shared" si="4"/>
        <v/>
      </c>
      <c r="K38" s="82" t="str">
        <f t="shared" si="4"/>
        <v/>
      </c>
      <c r="L38" s="115"/>
      <c r="Q38" s="19"/>
      <c r="R38" s="19"/>
      <c r="S38" s="19"/>
      <c r="T38" s="19"/>
      <c r="U38" s="19"/>
    </row>
    <row r="39" spans="1:21" ht="20.25" customHeight="1">
      <c r="A39" s="22">
        <v>4</v>
      </c>
      <c r="B39" s="89" t="str">
        <f t="shared" si="4"/>
        <v/>
      </c>
      <c r="C39" s="8" t="str">
        <f t="shared" si="4"/>
        <v/>
      </c>
      <c r="D39" s="6" t="str">
        <f t="shared" si="4"/>
        <v/>
      </c>
      <c r="E39" s="8" t="str">
        <f t="shared" si="4"/>
        <v/>
      </c>
      <c r="F39" s="239" t="str">
        <f t="shared" si="4"/>
        <v/>
      </c>
      <c r="G39" s="240" t="str">
        <f t="shared" si="4"/>
        <v/>
      </c>
      <c r="H39" s="241" t="str">
        <f t="shared" si="4"/>
        <v/>
      </c>
      <c r="I39" s="242" t="str">
        <f t="shared" si="4"/>
        <v/>
      </c>
      <c r="J39" s="14" t="str">
        <f t="shared" si="4"/>
        <v/>
      </c>
      <c r="K39" s="82" t="str">
        <f t="shared" si="4"/>
        <v/>
      </c>
      <c r="L39" s="115"/>
      <c r="Q39" s="19"/>
      <c r="R39" s="19"/>
      <c r="S39" s="19"/>
      <c r="T39" s="19"/>
      <c r="U39" s="19"/>
    </row>
    <row r="40" spans="1:21" ht="20.25" customHeight="1">
      <c r="A40" s="22"/>
      <c r="B40" s="89" t="str">
        <f t="shared" si="4"/>
        <v/>
      </c>
      <c r="C40" s="8" t="str">
        <f t="shared" si="4"/>
        <v/>
      </c>
      <c r="D40" s="6" t="str">
        <f t="shared" si="4"/>
        <v/>
      </c>
      <c r="E40" s="8" t="str">
        <f t="shared" si="4"/>
        <v/>
      </c>
      <c r="F40" s="239" t="str">
        <f t="shared" si="4"/>
        <v/>
      </c>
      <c r="G40" s="240" t="str">
        <f t="shared" si="4"/>
        <v/>
      </c>
      <c r="H40" s="241" t="str">
        <f t="shared" si="4"/>
        <v/>
      </c>
      <c r="I40" s="242" t="str">
        <f t="shared" si="4"/>
        <v/>
      </c>
      <c r="J40" s="14" t="str">
        <f t="shared" si="4"/>
        <v/>
      </c>
      <c r="K40" s="82" t="str">
        <f t="shared" si="4"/>
        <v/>
      </c>
      <c r="L40" s="115"/>
      <c r="Q40" s="19"/>
      <c r="R40" s="19"/>
      <c r="S40" s="19"/>
      <c r="T40" s="19"/>
      <c r="U40" s="19"/>
    </row>
    <row r="41" spans="1:21" ht="20.25" customHeight="1" thickBot="1">
      <c r="A41" s="22">
        <v>5</v>
      </c>
      <c r="B41" s="89" t="str">
        <f t="shared" si="4"/>
        <v/>
      </c>
      <c r="C41" s="86" t="str">
        <f t="shared" si="4"/>
        <v/>
      </c>
      <c r="D41" s="74" t="str">
        <f t="shared" si="4"/>
        <v/>
      </c>
      <c r="E41" s="86" t="str">
        <f t="shared" si="4"/>
        <v/>
      </c>
      <c r="F41" s="226" t="str">
        <f t="shared" si="4"/>
        <v/>
      </c>
      <c r="G41" s="227" t="str">
        <f t="shared" si="4"/>
        <v/>
      </c>
      <c r="H41" s="228" t="str">
        <f t="shared" si="4"/>
        <v/>
      </c>
      <c r="I41" s="229" t="str">
        <f t="shared" si="4"/>
        <v/>
      </c>
      <c r="J41" s="73" t="str">
        <f t="shared" si="4"/>
        <v/>
      </c>
      <c r="K41" s="83" t="str">
        <f t="shared" si="4"/>
        <v/>
      </c>
      <c r="L41" s="115"/>
      <c r="M41" s="111" t="s">
        <v>46</v>
      </c>
      <c r="N41" s="290" t="s">
        <v>47</v>
      </c>
      <c r="O41" s="290"/>
      <c r="Q41" s="19"/>
      <c r="R41" s="19"/>
      <c r="S41" s="19"/>
      <c r="T41" s="19"/>
      <c r="U41" s="19"/>
    </row>
    <row r="42" spans="1:21" ht="20.25" customHeight="1" thickBot="1">
      <c r="A42" s="22"/>
      <c r="B42" s="43" t="s">
        <v>18</v>
      </c>
      <c r="C42" s="87">
        <f t="shared" si="4"/>
        <v>4294155</v>
      </c>
      <c r="D42" s="75">
        <f t="shared" si="4"/>
        <v>1</v>
      </c>
      <c r="E42" s="87">
        <f t="shared" si="4"/>
        <v>4294155</v>
      </c>
      <c r="F42" s="230">
        <f t="shared" si="4"/>
        <v>0</v>
      </c>
      <c r="G42" s="231">
        <f t="shared" si="4"/>
        <v>0</v>
      </c>
      <c r="H42" s="232">
        <f t="shared" si="4"/>
        <v>4294155</v>
      </c>
      <c r="I42" s="233">
        <f t="shared" si="4"/>
        <v>0</v>
      </c>
      <c r="J42" s="88">
        <f t="shared" si="4"/>
        <v>0</v>
      </c>
      <c r="K42" s="84" t="str">
        <f t="shared" si="4"/>
        <v/>
      </c>
      <c r="L42" s="115"/>
      <c r="M42" s="109" t="str">
        <f>IF(SUM(C36:C41,E36:J41,C42,C36:C41)-SUM(C42,E42:J42,E42,J42,E36:E41,J36:J41)=0,"一致",SUM(C36:C41,E36:J41)-SUM(C42,E42:J42))</f>
        <v>一致</v>
      </c>
      <c r="N42" s="109" t="str">
        <f>IF(C42-E42-J42+H42+F42-E42=0,"一致",C42-E42-J42+H42+F42-E42)</f>
        <v>一致</v>
      </c>
      <c r="O42" s="109" t="str">
        <f>IF(SUM(C36:C41,H36:I41,F36:G41)-SUM(E36:E41,J36:J41,E36:E41)=0,"一致",SUM(C36:C41,H36:I41,F36:G41)-SUM(E36:E41,J36:J41,E36:E41))</f>
        <v>一致</v>
      </c>
      <c r="P42" s="58"/>
      <c r="Q42" s="19"/>
      <c r="R42" s="19"/>
      <c r="S42" s="19"/>
      <c r="T42" s="19"/>
      <c r="U42" s="19"/>
    </row>
    <row r="43" spans="1:21" ht="17.25" customHeight="1" thickBot="1">
      <c r="A43" s="22"/>
      <c r="B43" s="48" t="s">
        <v>19</v>
      </c>
      <c r="C43" s="234" t="str">
        <f>IF(C19="","",C19)</f>
        <v>㈱○○××</v>
      </c>
      <c r="D43" s="235"/>
      <c r="E43" s="236"/>
      <c r="F43" s="49" t="s">
        <v>20</v>
      </c>
      <c r="G43" s="50">
        <f>+G19</f>
        <v>0.1</v>
      </c>
      <c r="H43" s="237">
        <f>IF(H19="","",H19)</f>
        <v>429401</v>
      </c>
      <c r="I43" s="238" t="str">
        <f>IF(I19="","",I19)</f>
        <v/>
      </c>
      <c r="J43" s="34"/>
      <c r="K43" s="334"/>
      <c r="L43" s="27"/>
      <c r="Q43" s="19"/>
      <c r="R43" s="19"/>
      <c r="S43" s="19"/>
      <c r="T43" s="19"/>
      <c r="U43" s="19"/>
    </row>
    <row r="44" spans="1:21" ht="17.25" customHeight="1">
      <c r="A44" s="22"/>
      <c r="B44" s="48" t="s">
        <v>21</v>
      </c>
      <c r="C44" s="216" t="str">
        <f>IF(C20="","",C20)</f>
        <v>◇◇銀行</v>
      </c>
      <c r="D44" s="217"/>
      <c r="E44" s="85" t="str">
        <f>IF(E20="","",E20)</f>
        <v>△△支店</v>
      </c>
      <c r="F44" s="218" t="s">
        <v>28</v>
      </c>
      <c r="G44" s="219"/>
      <c r="H44" s="222">
        <f>IF(H20="","",H20)</f>
        <v>4723556</v>
      </c>
      <c r="I44" s="223"/>
      <c r="J44" s="177"/>
      <c r="K44" s="335"/>
      <c r="L44" s="27"/>
      <c r="Q44" s="19"/>
      <c r="R44" s="19"/>
      <c r="S44" s="19"/>
      <c r="T44" s="19"/>
      <c r="U44" s="19"/>
    </row>
    <row r="45" spans="1:21" ht="17.25" customHeight="1" thickBot="1">
      <c r="A45" s="22"/>
      <c r="B45" s="51" t="s">
        <v>22</v>
      </c>
      <c r="C45" s="52" t="str">
        <f>IF(C21="","",C21)</f>
        <v>普通</v>
      </c>
      <c r="D45" s="53" t="s">
        <v>26</v>
      </c>
      <c r="E45" s="54" t="str">
        <f>IF(E21="","",E21)</f>
        <v>0000000</v>
      </c>
      <c r="F45" s="220"/>
      <c r="G45" s="221"/>
      <c r="H45" s="224"/>
      <c r="I45" s="225"/>
      <c r="J45" s="178"/>
      <c r="K45" s="336"/>
      <c r="L45" s="27"/>
      <c r="Q45" s="19"/>
      <c r="R45" s="19"/>
      <c r="S45" s="19"/>
      <c r="T45" s="19"/>
      <c r="U45" s="19"/>
    </row>
    <row r="46" spans="1:21" ht="27" customHeight="1">
      <c r="A46" s="15"/>
      <c r="G46" s="197" t="s">
        <v>23</v>
      </c>
      <c r="H46" s="55" t="s">
        <v>24</v>
      </c>
      <c r="I46" s="56">
        <f>IF(I22="","",I22)</f>
        <v>0.3</v>
      </c>
      <c r="J46" s="160"/>
      <c r="K46" s="161"/>
      <c r="L46" s="112"/>
      <c r="Q46" s="19"/>
      <c r="R46" s="19"/>
      <c r="S46" s="19"/>
      <c r="T46" s="19"/>
      <c r="U46" s="19"/>
    </row>
    <row r="47" spans="1:21" ht="27" customHeight="1" thickBot="1">
      <c r="A47" s="15"/>
      <c r="G47" s="198"/>
      <c r="H47" s="57" t="s">
        <v>25</v>
      </c>
      <c r="I47" s="38">
        <f>1-I46</f>
        <v>0.7</v>
      </c>
      <c r="J47" s="162"/>
      <c r="K47" s="163"/>
      <c r="L47" s="112"/>
      <c r="Q47" s="19"/>
      <c r="R47" s="19"/>
      <c r="S47" s="19"/>
      <c r="T47" s="19"/>
      <c r="U47" s="19"/>
    </row>
    <row r="48" spans="1:21" ht="14.25" customHeight="1">
      <c r="A48" s="15"/>
      <c r="G48" s="157" t="s">
        <v>34</v>
      </c>
      <c r="H48" s="157"/>
      <c r="J48" s="58" t="s">
        <v>33</v>
      </c>
      <c r="K48" s="59" t="s">
        <v>31</v>
      </c>
      <c r="L48" s="58"/>
      <c r="Q48" s="19"/>
      <c r="R48" s="19"/>
      <c r="S48" s="19"/>
      <c r="T48" s="19"/>
      <c r="U48" s="19"/>
    </row>
    <row r="49" spans="1:21" hidden="1">
      <c r="A49" s="15"/>
      <c r="B49" s="16" t="s">
        <v>0</v>
      </c>
      <c r="J49" s="18"/>
      <c r="K49" s="15"/>
      <c r="L49" s="27"/>
      <c r="Q49" s="19"/>
      <c r="R49" s="19"/>
      <c r="S49" s="19"/>
      <c r="T49" s="19"/>
      <c r="U49" s="19"/>
    </row>
    <row r="50" spans="1:21" ht="24.75" hidden="1" customHeight="1" thickBot="1">
      <c r="A50" s="15"/>
      <c r="D50" s="199" t="s">
        <v>27</v>
      </c>
      <c r="E50" s="200"/>
      <c r="F50" s="200"/>
      <c r="I50" s="201">
        <f>IF(I26="","",I26)</f>
        <v>44135</v>
      </c>
      <c r="J50" s="202"/>
      <c r="K50" s="41">
        <f>IF(K26="","",K26)</f>
        <v>1</v>
      </c>
      <c r="L50" s="116"/>
      <c r="Q50" s="19"/>
      <c r="R50" s="19"/>
      <c r="S50" s="19"/>
      <c r="T50" s="19"/>
      <c r="U50" s="19"/>
    </row>
    <row r="51" spans="1:21" ht="6.75" hidden="1" customHeight="1">
      <c r="A51" s="15"/>
      <c r="D51" s="20"/>
      <c r="E51" s="20"/>
      <c r="F51" s="20"/>
      <c r="H51" s="19"/>
      <c r="J51" s="203" t="str">
        <f>IF(J27="","",J27)</f>
        <v>000-0000</v>
      </c>
      <c r="K51" s="203"/>
      <c r="L51" s="104"/>
      <c r="Q51" s="19"/>
      <c r="R51" s="19"/>
      <c r="S51" s="19"/>
      <c r="T51" s="19"/>
      <c r="U51" s="19"/>
    </row>
    <row r="52" spans="1:21" ht="11.25" hidden="1" customHeight="1">
      <c r="A52" s="15"/>
      <c r="H52" s="204" t="s">
        <v>1</v>
      </c>
      <c r="I52" s="18" t="s">
        <v>2</v>
      </c>
      <c r="J52" s="203"/>
      <c r="K52" s="203"/>
      <c r="L52" s="104"/>
      <c r="Q52" s="19"/>
      <c r="R52" s="19"/>
      <c r="S52" s="19"/>
      <c r="T52" s="19"/>
      <c r="U52" s="19"/>
    </row>
    <row r="53" spans="1:21" ht="24" hidden="1" customHeight="1">
      <c r="A53" s="15"/>
      <c r="B53" s="17" t="s">
        <v>3</v>
      </c>
      <c r="H53" s="204"/>
      <c r="I53" s="205" t="s">
        <v>4</v>
      </c>
      <c r="J53" s="206" t="str">
        <f>IF(J29="","",J29)</f>
        <v>○○県△△市××１－１－１</v>
      </c>
      <c r="K53" s="206"/>
      <c r="L53" s="105"/>
      <c r="Q53" s="19"/>
      <c r="R53" s="19"/>
      <c r="S53" s="19"/>
      <c r="T53" s="19"/>
      <c r="U53" s="19"/>
    </row>
    <row r="54" spans="1:21" ht="15.75" hidden="1" thickBot="1">
      <c r="A54" s="15"/>
      <c r="B54" s="21"/>
      <c r="C54" s="21"/>
      <c r="D54" s="21"/>
      <c r="H54" s="204"/>
      <c r="I54" s="205"/>
      <c r="J54" s="207" t="str">
        <f>IF(J30="","",J30)</f>
        <v/>
      </c>
      <c r="K54" s="207"/>
      <c r="L54" s="106"/>
      <c r="Q54" s="19"/>
      <c r="R54" s="19"/>
      <c r="S54" s="19"/>
      <c r="T54" s="19"/>
      <c r="U54" s="19"/>
    </row>
    <row r="55" spans="1:21" ht="18" hidden="1" customHeight="1">
      <c r="A55" s="22"/>
      <c r="B55" s="60" t="s">
        <v>5</v>
      </c>
      <c r="C55" s="208" t="str">
        <f>IF(C31="","",C31)</f>
        <v/>
      </c>
      <c r="D55" s="209"/>
      <c r="H55" s="204"/>
      <c r="I55" s="61" t="s">
        <v>6</v>
      </c>
      <c r="J55" s="210" t="str">
        <f>IF(J31="","",J31)</f>
        <v>株式会社○○××</v>
      </c>
      <c r="K55" s="211"/>
      <c r="L55" s="62"/>
      <c r="Q55" s="19"/>
      <c r="R55" s="19"/>
      <c r="S55" s="19"/>
      <c r="T55" s="19"/>
      <c r="U55" s="19"/>
    </row>
    <row r="56" spans="1:21" ht="18" hidden="1" customHeight="1" thickBot="1">
      <c r="A56" s="22"/>
      <c r="B56" s="63" t="s">
        <v>7</v>
      </c>
      <c r="C56" s="188" t="str">
        <f>IF(C32="","",C32)</f>
        <v/>
      </c>
      <c r="D56" s="189"/>
      <c r="E56" s="25"/>
      <c r="F56" s="26"/>
      <c r="G56" s="26"/>
      <c r="H56" s="27"/>
      <c r="I56" s="62"/>
      <c r="J56" s="62"/>
      <c r="K56" s="62"/>
      <c r="L56" s="62"/>
      <c r="Q56" s="19"/>
      <c r="R56" s="19"/>
      <c r="S56" s="19"/>
      <c r="T56" s="19"/>
      <c r="U56" s="19"/>
    </row>
    <row r="57" spans="1:21" ht="18" hidden="1" customHeight="1" thickBot="1">
      <c r="A57" s="22"/>
      <c r="B57" s="63" t="s">
        <v>8</v>
      </c>
      <c r="C57" s="190" t="str">
        <f>IF(C33="","",C33)</f>
        <v>ｺﾋﾟｰｶｳﾝﾄ料金請求一式</v>
      </c>
      <c r="D57" s="191"/>
      <c r="E57" s="192"/>
      <c r="F57" s="192"/>
      <c r="G57" s="192"/>
      <c r="H57" s="29"/>
      <c r="I57" s="21"/>
      <c r="J57" s="21"/>
      <c r="K57" s="21"/>
      <c r="Q57" s="19"/>
      <c r="R57" s="19"/>
      <c r="S57" s="19"/>
      <c r="T57" s="19"/>
      <c r="U57" s="19"/>
    </row>
    <row r="58" spans="1:21" ht="18" hidden="1" customHeight="1">
      <c r="A58" s="22"/>
      <c r="B58" s="193" t="s">
        <v>9</v>
      </c>
      <c r="C58" s="194" t="s">
        <v>10</v>
      </c>
      <c r="D58" s="154" t="s">
        <v>11</v>
      </c>
      <c r="E58" s="154"/>
      <c r="F58" s="195" t="s">
        <v>12</v>
      </c>
      <c r="G58" s="196"/>
      <c r="H58" s="149" t="s">
        <v>13</v>
      </c>
      <c r="I58" s="150"/>
      <c r="J58" s="153" t="s">
        <v>14</v>
      </c>
      <c r="K58" s="155" t="s">
        <v>15</v>
      </c>
      <c r="L58" s="27"/>
      <c r="Q58" s="19"/>
      <c r="R58" s="19"/>
      <c r="S58" s="19"/>
      <c r="T58" s="19"/>
      <c r="U58" s="19"/>
    </row>
    <row r="59" spans="1:21" ht="18" hidden="1" customHeight="1">
      <c r="A59" s="22"/>
      <c r="B59" s="193"/>
      <c r="C59" s="154"/>
      <c r="D59" s="64" t="s">
        <v>16</v>
      </c>
      <c r="E59" s="64" t="s">
        <v>17</v>
      </c>
      <c r="F59" s="151"/>
      <c r="G59" s="152"/>
      <c r="H59" s="151"/>
      <c r="I59" s="152"/>
      <c r="J59" s="154"/>
      <c r="K59" s="156"/>
      <c r="L59" s="27"/>
      <c r="Q59" s="19"/>
      <c r="R59" s="19"/>
      <c r="S59" s="19"/>
      <c r="T59" s="19"/>
      <c r="U59" s="19"/>
    </row>
    <row r="60" spans="1:21" ht="22.5" hidden="1" customHeight="1">
      <c r="A60" s="22">
        <v>1</v>
      </c>
      <c r="B60" s="45" t="str">
        <f>IF(B36="","",B36)</f>
        <v>ｺﾋﾟｰｶｳﾝﾄ料金</v>
      </c>
      <c r="C60" s="7">
        <f t="shared" ref="C60" si="5">IF(C36="","",C36)</f>
        <v>4294155</v>
      </c>
      <c r="D60" s="6">
        <f>IF(D36="","",D36)</f>
        <v>1</v>
      </c>
      <c r="E60" s="7">
        <f>IF(E36="","",E36)</f>
        <v>4294155</v>
      </c>
      <c r="F60" s="147" t="str">
        <f t="shared" ref="F60:I60" si="6">IF(F36="","",F36)</f>
        <v/>
      </c>
      <c r="G60" s="148" t="str">
        <f t="shared" si="6"/>
        <v/>
      </c>
      <c r="H60" s="147">
        <f t="shared" si="6"/>
        <v>4294155</v>
      </c>
      <c r="I60" s="148" t="str">
        <f t="shared" si="6"/>
        <v/>
      </c>
      <c r="J60" s="8">
        <f>IF(J36="","",J36)</f>
        <v>0</v>
      </c>
      <c r="K60" s="46" t="str">
        <f t="shared" ref="K60" si="7">IF(K36="","",K36)</f>
        <v/>
      </c>
      <c r="L60" s="117"/>
      <c r="Q60" s="19"/>
      <c r="R60" s="19"/>
      <c r="S60" s="19"/>
      <c r="T60" s="19"/>
      <c r="U60" s="19"/>
    </row>
    <row r="61" spans="1:21" ht="22.5" hidden="1" customHeight="1">
      <c r="A61" s="22">
        <v>2</v>
      </c>
      <c r="B61" s="45" t="str">
        <f t="shared" ref="B61:K63" si="8">IF(B37="","",B37)</f>
        <v>詳細別紙</v>
      </c>
      <c r="C61" s="7" t="str">
        <f t="shared" si="8"/>
        <v/>
      </c>
      <c r="D61" s="6" t="str">
        <f t="shared" si="8"/>
        <v/>
      </c>
      <c r="E61" s="7" t="str">
        <f t="shared" si="8"/>
        <v/>
      </c>
      <c r="F61" s="147" t="str">
        <f t="shared" si="8"/>
        <v/>
      </c>
      <c r="G61" s="148" t="str">
        <f t="shared" si="8"/>
        <v/>
      </c>
      <c r="H61" s="147" t="str">
        <f t="shared" si="8"/>
        <v/>
      </c>
      <c r="I61" s="148" t="str">
        <f t="shared" si="8"/>
        <v/>
      </c>
      <c r="J61" s="8" t="str">
        <f t="shared" si="8"/>
        <v/>
      </c>
      <c r="K61" s="46" t="str">
        <f t="shared" si="8"/>
        <v/>
      </c>
      <c r="L61" s="117"/>
      <c r="Q61" s="19"/>
      <c r="R61" s="19"/>
      <c r="S61" s="19"/>
      <c r="T61" s="19"/>
      <c r="U61" s="19"/>
    </row>
    <row r="62" spans="1:21" ht="22.5" hidden="1" customHeight="1">
      <c r="A62" s="22">
        <v>3</v>
      </c>
      <c r="B62" s="45" t="str">
        <f t="shared" si="8"/>
        <v/>
      </c>
      <c r="C62" s="7" t="str">
        <f t="shared" si="8"/>
        <v/>
      </c>
      <c r="D62" s="6" t="str">
        <f t="shared" si="8"/>
        <v/>
      </c>
      <c r="E62" s="7" t="str">
        <f t="shared" si="8"/>
        <v/>
      </c>
      <c r="F62" s="147" t="str">
        <f t="shared" si="8"/>
        <v/>
      </c>
      <c r="G62" s="148" t="str">
        <f t="shared" si="8"/>
        <v/>
      </c>
      <c r="H62" s="147" t="str">
        <f t="shared" si="8"/>
        <v/>
      </c>
      <c r="I62" s="148" t="str">
        <f t="shared" si="8"/>
        <v/>
      </c>
      <c r="J62" s="8" t="str">
        <f t="shared" si="8"/>
        <v/>
      </c>
      <c r="K62" s="46" t="str">
        <f t="shared" si="8"/>
        <v/>
      </c>
      <c r="L62" s="117"/>
      <c r="Q62" s="19"/>
      <c r="R62" s="19"/>
      <c r="S62" s="19"/>
      <c r="T62" s="19"/>
      <c r="U62" s="19"/>
    </row>
    <row r="63" spans="1:21" ht="22.5" hidden="1" customHeight="1">
      <c r="A63" s="22">
        <v>4</v>
      </c>
      <c r="B63" s="45" t="str">
        <f t="shared" si="8"/>
        <v/>
      </c>
      <c r="C63" s="7" t="str">
        <f t="shared" si="8"/>
        <v/>
      </c>
      <c r="D63" s="6" t="str">
        <f t="shared" si="8"/>
        <v/>
      </c>
      <c r="E63" s="7" t="str">
        <f t="shared" si="8"/>
        <v/>
      </c>
      <c r="F63" s="147" t="str">
        <f t="shared" si="8"/>
        <v/>
      </c>
      <c r="G63" s="148" t="str">
        <f t="shared" si="8"/>
        <v/>
      </c>
      <c r="H63" s="147" t="str">
        <f t="shared" si="8"/>
        <v/>
      </c>
      <c r="I63" s="148" t="str">
        <f t="shared" si="8"/>
        <v/>
      </c>
      <c r="J63" s="8" t="str">
        <f t="shared" si="8"/>
        <v/>
      </c>
      <c r="K63" s="46" t="str">
        <f t="shared" si="8"/>
        <v/>
      </c>
      <c r="L63" s="117"/>
      <c r="Q63" s="19"/>
      <c r="R63" s="19"/>
      <c r="S63" s="19"/>
      <c r="T63" s="19"/>
      <c r="U63" s="19"/>
    </row>
    <row r="64" spans="1:21" ht="22.5" hidden="1" customHeight="1">
      <c r="A64" s="22">
        <v>5</v>
      </c>
      <c r="B64" s="45" t="str">
        <f t="shared" ref="B64:K66" si="9">IF(B41="","",B41)</f>
        <v/>
      </c>
      <c r="C64" s="7" t="str">
        <f t="shared" si="9"/>
        <v/>
      </c>
      <c r="D64" s="6" t="str">
        <f t="shared" si="9"/>
        <v/>
      </c>
      <c r="E64" s="7" t="str">
        <f t="shared" si="9"/>
        <v/>
      </c>
      <c r="F64" s="147" t="str">
        <f t="shared" si="9"/>
        <v/>
      </c>
      <c r="G64" s="148" t="str">
        <f t="shared" si="9"/>
        <v/>
      </c>
      <c r="H64" s="147" t="str">
        <f t="shared" si="9"/>
        <v/>
      </c>
      <c r="I64" s="148" t="str">
        <f t="shared" si="9"/>
        <v/>
      </c>
      <c r="J64" s="8" t="str">
        <f t="shared" si="9"/>
        <v/>
      </c>
      <c r="K64" s="46" t="str">
        <f t="shared" si="9"/>
        <v/>
      </c>
      <c r="L64" s="117"/>
      <c r="Q64" s="19"/>
      <c r="R64" s="19"/>
      <c r="S64" s="19"/>
      <c r="T64" s="19"/>
      <c r="U64" s="19"/>
    </row>
    <row r="65" spans="1:21" ht="22.5" hidden="1" customHeight="1" thickBot="1">
      <c r="A65" s="22"/>
      <c r="B65" s="63" t="s">
        <v>18</v>
      </c>
      <c r="C65" s="9">
        <f t="shared" si="9"/>
        <v>4294155</v>
      </c>
      <c r="D65" s="10">
        <f t="shared" si="9"/>
        <v>1</v>
      </c>
      <c r="E65" s="9">
        <f t="shared" si="9"/>
        <v>4294155</v>
      </c>
      <c r="F65" s="179">
        <f t="shared" si="9"/>
        <v>0</v>
      </c>
      <c r="G65" s="180">
        <f t="shared" si="9"/>
        <v>0</v>
      </c>
      <c r="H65" s="181">
        <f t="shared" si="9"/>
        <v>4294155</v>
      </c>
      <c r="I65" s="182">
        <f t="shared" si="9"/>
        <v>0</v>
      </c>
      <c r="J65" s="11">
        <f t="shared" si="9"/>
        <v>0</v>
      </c>
      <c r="K65" s="47" t="str">
        <f t="shared" si="9"/>
        <v/>
      </c>
      <c r="L65" s="117"/>
      <c r="Q65" s="19"/>
      <c r="R65" s="19"/>
      <c r="S65" s="19"/>
      <c r="T65" s="19"/>
      <c r="U65" s="19"/>
    </row>
    <row r="66" spans="1:21" ht="17.25" hidden="1" customHeight="1" thickBot="1">
      <c r="A66" s="22"/>
      <c r="B66" s="65" t="s">
        <v>19</v>
      </c>
      <c r="C66" s="183" t="str">
        <f>IF(C43="","",C43)</f>
        <v>㈱○○××</v>
      </c>
      <c r="D66" s="184"/>
      <c r="E66" s="185"/>
      <c r="F66" s="66" t="s">
        <v>20</v>
      </c>
      <c r="G66" s="67">
        <f>+G19</f>
        <v>0.1</v>
      </c>
      <c r="H66" s="186">
        <f t="shared" si="9"/>
        <v>429401</v>
      </c>
      <c r="I66" s="187" t="str">
        <f t="shared" si="9"/>
        <v/>
      </c>
      <c r="J66" s="34"/>
      <c r="K66" s="164"/>
      <c r="L66" s="27"/>
      <c r="Q66" s="19"/>
      <c r="R66" s="19"/>
      <c r="S66" s="19"/>
      <c r="T66" s="19"/>
      <c r="U66" s="19"/>
    </row>
    <row r="67" spans="1:21" ht="17.25" hidden="1" customHeight="1">
      <c r="A67" s="22"/>
      <c r="B67" s="65" t="s">
        <v>21</v>
      </c>
      <c r="C67" s="167" t="str">
        <f>IF(C44="","",C44)</f>
        <v>◇◇銀行</v>
      </c>
      <c r="D67" s="168"/>
      <c r="E67" s="68" t="str">
        <f>IF(E44="","",E44)</f>
        <v>△△支店</v>
      </c>
      <c r="F67" s="169" t="s">
        <v>28</v>
      </c>
      <c r="G67" s="170"/>
      <c r="H67" s="173">
        <f>IF(H44="","",H44)</f>
        <v>4723556</v>
      </c>
      <c r="I67" s="174"/>
      <c r="J67" s="177"/>
      <c r="K67" s="165"/>
      <c r="L67" s="27"/>
      <c r="Q67" s="19"/>
      <c r="R67" s="19"/>
      <c r="S67" s="19"/>
      <c r="T67" s="19"/>
      <c r="U67" s="19"/>
    </row>
    <row r="68" spans="1:21" ht="17.25" hidden="1" customHeight="1" thickBot="1">
      <c r="A68" s="22"/>
      <c r="B68" s="69" t="s">
        <v>22</v>
      </c>
      <c r="C68" s="52" t="str">
        <f>IF(C45="","",C45)</f>
        <v>普通</v>
      </c>
      <c r="D68" s="53" t="s">
        <v>26</v>
      </c>
      <c r="E68" s="54" t="str">
        <f>IF(E45="","",E45)</f>
        <v>0000000</v>
      </c>
      <c r="F68" s="171"/>
      <c r="G68" s="172"/>
      <c r="H68" s="175"/>
      <c r="I68" s="176"/>
      <c r="J68" s="178"/>
      <c r="K68" s="166"/>
      <c r="L68" s="27"/>
      <c r="Q68" s="19"/>
      <c r="R68" s="19"/>
      <c r="S68" s="19"/>
      <c r="T68" s="19"/>
      <c r="U68" s="19"/>
    </row>
    <row r="69" spans="1:21" ht="27" hidden="1" customHeight="1">
      <c r="A69" s="15"/>
      <c r="G69" s="158" t="s">
        <v>23</v>
      </c>
      <c r="H69" s="70" t="s">
        <v>24</v>
      </c>
      <c r="I69" s="56">
        <f>IF(I46="","",I46)</f>
        <v>0.3</v>
      </c>
      <c r="J69" s="160"/>
      <c r="K69" s="161"/>
      <c r="L69" s="112"/>
      <c r="Q69" s="19"/>
      <c r="R69" s="19"/>
      <c r="S69" s="19"/>
      <c r="T69" s="19"/>
      <c r="U69" s="19"/>
    </row>
    <row r="70" spans="1:21" ht="27" hidden="1" customHeight="1" thickBot="1">
      <c r="A70" s="15"/>
      <c r="G70" s="159"/>
      <c r="H70" s="71" t="s">
        <v>25</v>
      </c>
      <c r="I70" s="38">
        <f>1-I69</f>
        <v>0.7</v>
      </c>
      <c r="J70" s="162"/>
      <c r="K70" s="163"/>
      <c r="L70" s="112"/>
      <c r="Q70" s="19"/>
      <c r="R70" s="19"/>
      <c r="S70" s="19"/>
      <c r="T70" s="19"/>
      <c r="U70" s="19"/>
    </row>
    <row r="71" spans="1:21" ht="14.25" hidden="1" customHeight="1">
      <c r="A71" s="15"/>
      <c r="G71" s="157" t="s">
        <v>34</v>
      </c>
      <c r="H71" s="157"/>
      <c r="J71" s="58" t="s">
        <v>33</v>
      </c>
      <c r="K71" s="72" t="s">
        <v>32</v>
      </c>
      <c r="L71" s="125"/>
      <c r="Q71" s="19"/>
      <c r="R71" s="19"/>
      <c r="S71" s="19"/>
      <c r="T71" s="19"/>
      <c r="U71" s="19"/>
    </row>
  </sheetData>
  <mergeCells count="125">
    <mergeCell ref="G69:G70"/>
    <mergeCell ref="J69:K70"/>
    <mergeCell ref="G71:H71"/>
    <mergeCell ref="C66:E66"/>
    <mergeCell ref="H66:I66"/>
    <mergeCell ref="K66:K68"/>
    <mergeCell ref="C67:D67"/>
    <mergeCell ref="F67:G68"/>
    <mergeCell ref="H67:I68"/>
    <mergeCell ref="J67:J68"/>
    <mergeCell ref="F64:G64"/>
    <mergeCell ref="H64:I64"/>
    <mergeCell ref="F65:G65"/>
    <mergeCell ref="H65:I65"/>
    <mergeCell ref="K58:K59"/>
    <mergeCell ref="F60:G60"/>
    <mergeCell ref="H60:I60"/>
    <mergeCell ref="F61:G61"/>
    <mergeCell ref="H61:I61"/>
    <mergeCell ref="F62:G62"/>
    <mergeCell ref="H62:I62"/>
    <mergeCell ref="C56:D56"/>
    <mergeCell ref="C57:G57"/>
    <mergeCell ref="B58:B59"/>
    <mergeCell ref="C58:C59"/>
    <mergeCell ref="D58:E58"/>
    <mergeCell ref="F58:G59"/>
    <mergeCell ref="H58:I59"/>
    <mergeCell ref="J58:J59"/>
    <mergeCell ref="F63:G63"/>
    <mergeCell ref="H63:I63"/>
    <mergeCell ref="G46:G47"/>
    <mergeCell ref="J46:K47"/>
    <mergeCell ref="G48:H48"/>
    <mergeCell ref="D50:F50"/>
    <mergeCell ref="I50:J50"/>
    <mergeCell ref="J51:K52"/>
    <mergeCell ref="H52:H55"/>
    <mergeCell ref="I53:I54"/>
    <mergeCell ref="J53:K53"/>
    <mergeCell ref="J54:K54"/>
    <mergeCell ref="C55:D55"/>
    <mergeCell ref="J55:K55"/>
    <mergeCell ref="N41:O41"/>
    <mergeCell ref="F42:G42"/>
    <mergeCell ref="H42:I42"/>
    <mergeCell ref="C43:E43"/>
    <mergeCell ref="H43:I43"/>
    <mergeCell ref="K43:K45"/>
    <mergeCell ref="C44:D44"/>
    <mergeCell ref="F44:G45"/>
    <mergeCell ref="H44:I45"/>
    <mergeCell ref="J44:J45"/>
    <mergeCell ref="F39:G39"/>
    <mergeCell ref="H39:I39"/>
    <mergeCell ref="F40:G40"/>
    <mergeCell ref="H40:I40"/>
    <mergeCell ref="F41:G41"/>
    <mergeCell ref="H41:I41"/>
    <mergeCell ref="K34:K35"/>
    <mergeCell ref="F36:G36"/>
    <mergeCell ref="H36:I36"/>
    <mergeCell ref="F37:G37"/>
    <mergeCell ref="H37:I37"/>
    <mergeCell ref="F38:G38"/>
    <mergeCell ref="H38:I38"/>
    <mergeCell ref="C32:D32"/>
    <mergeCell ref="J32:K32"/>
    <mergeCell ref="C33:G33"/>
    <mergeCell ref="B34:B35"/>
    <mergeCell ref="C34:C35"/>
    <mergeCell ref="D34:E34"/>
    <mergeCell ref="F34:G35"/>
    <mergeCell ref="H34:I35"/>
    <mergeCell ref="J34:J35"/>
    <mergeCell ref="G22:G23"/>
    <mergeCell ref="J22:K23"/>
    <mergeCell ref="D26:F26"/>
    <mergeCell ref="I26:J26"/>
    <mergeCell ref="J27:K28"/>
    <mergeCell ref="H28:H31"/>
    <mergeCell ref="I29:I30"/>
    <mergeCell ref="J29:K29"/>
    <mergeCell ref="J30:K30"/>
    <mergeCell ref="C31:D31"/>
    <mergeCell ref="J31:K31"/>
    <mergeCell ref="C19:E19"/>
    <mergeCell ref="H19:I19"/>
    <mergeCell ref="K19:K21"/>
    <mergeCell ref="C20:D20"/>
    <mergeCell ref="F20:G21"/>
    <mergeCell ref="H20:I21"/>
    <mergeCell ref="J20:J21"/>
    <mergeCell ref="F15:G15"/>
    <mergeCell ref="H15:I15"/>
    <mergeCell ref="F17:G17"/>
    <mergeCell ref="H17:I17"/>
    <mergeCell ref="N17:O17"/>
    <mergeCell ref="F18:G18"/>
    <mergeCell ref="H18:I18"/>
    <mergeCell ref="F12:G12"/>
    <mergeCell ref="H12:I12"/>
    <mergeCell ref="F13:G13"/>
    <mergeCell ref="H13:I13"/>
    <mergeCell ref="F14:G14"/>
    <mergeCell ref="H14:I14"/>
    <mergeCell ref="C8:D8"/>
    <mergeCell ref="J8:K8"/>
    <mergeCell ref="C9:G9"/>
    <mergeCell ref="B10:B11"/>
    <mergeCell ref="C10:C11"/>
    <mergeCell ref="D10:E10"/>
    <mergeCell ref="F10:G11"/>
    <mergeCell ref="H10:I11"/>
    <mergeCell ref="J10:J11"/>
    <mergeCell ref="K10:K11"/>
    <mergeCell ref="D2:F2"/>
    <mergeCell ref="I2:J2"/>
    <mergeCell ref="J3:K4"/>
    <mergeCell ref="H4:H7"/>
    <mergeCell ref="I5:I6"/>
    <mergeCell ref="J5:K5"/>
    <mergeCell ref="J6:K6"/>
    <mergeCell ref="C7:D7"/>
    <mergeCell ref="J7:K7"/>
  </mergeCells>
  <phoneticPr fontId="2"/>
  <dataValidations count="3">
    <dataValidation type="list" allowBlank="1" showInputMessage="1" showErrorMessage="1" sqref="G19" xr:uid="{E56B88CD-D60B-4429-A31A-6B92FC6C8BD3}">
      <formula1>"10%,8%,5%"</formula1>
    </dataValidation>
    <dataValidation type="list" allowBlank="1" showInputMessage="1" showErrorMessage="1" sqref="C21" xr:uid="{CEEFD6AC-9234-4235-A7BD-45B6500271E7}">
      <formula1>"普通,当座"</formula1>
    </dataValidation>
    <dataValidation type="list" allowBlank="1" showInputMessage="1" showErrorMessage="1" sqref="K49:L49" xr:uid="{F2F06D2D-89C4-4E29-B47A-5E56638265E5}">
      <formula1>請求書ＮＯ</formula1>
    </dataValidation>
  </dataValidations>
  <pageMargins left="0.39370078740157483" right="0.39370078740157483" top="0.39370078740157483" bottom="0.39370078740157483" header="0.39370078740157483" footer="0.31496062992125984"/>
  <pageSetup paperSize="9" scale="13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請求書Ｆ</vt:lpstr>
      <vt:lpstr>請求書Ｆ (2)</vt:lpstr>
      <vt:lpstr>請求書Ｆ!Print_Area</vt:lpstr>
      <vt:lpstr>'請求書Ｆ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Maruyama Kanta</dc:creator>
  <cp:lastModifiedBy>丸山 寛太</cp:lastModifiedBy>
  <cp:lastPrinted>2023-10-17T02:25:30Z</cp:lastPrinted>
  <dcterms:created xsi:type="dcterms:W3CDTF">2014-12-24T04:01:44Z</dcterms:created>
  <dcterms:modified xsi:type="dcterms:W3CDTF">2024-03-13T07:22:40Z</dcterms:modified>
</cp:coreProperties>
</file>